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40" yWindow="0" windowWidth="28000" windowHeight="8640" tabRatio="500" firstSheet="1" activeTab="6"/>
  </bookViews>
  <sheets>
    <sheet name="House Votes" sheetId="1" r:id="rId1"/>
    <sheet name="House Grades" sheetId="2" r:id="rId2"/>
    <sheet name="House Detail" sheetId="3" r:id="rId3"/>
    <sheet name="Senate Votes" sheetId="4" r:id="rId4"/>
    <sheet name="Senate Grades" sheetId="5" r:id="rId5"/>
    <sheet name="Senate Detail" sheetId="6" r:id="rId6"/>
    <sheet name="Sponsorship Bills" sheetId="7" r:id="rId7"/>
  </sheets>
  <definedNames/>
  <calcPr fullCalcOnLoad="1"/>
</workbook>
</file>

<file path=xl/sharedStrings.xml><?xml version="1.0" encoding="utf-8"?>
<sst xmlns="http://schemas.openxmlformats.org/spreadsheetml/2006/main" count="7265" uniqueCount="2727">
  <si>
    <t>FullName</t>
  </si>
  <si>
    <t>LastFirst</t>
  </si>
  <si>
    <t>FirstName</t>
  </si>
  <si>
    <t>LastName</t>
  </si>
  <si>
    <t>Party</t>
  </si>
  <si>
    <t>County</t>
  </si>
  <si>
    <t>District</t>
  </si>
  <si>
    <t>FormattedDistrict</t>
  </si>
  <si>
    <t>EmployeeNo</t>
  </si>
  <si>
    <t>InOfficeCount</t>
  </si>
  <si>
    <t>PossibleVoteCount</t>
  </si>
  <si>
    <t>CorrectVoteCount</t>
  </si>
  <si>
    <t>IncorrectVoteCount</t>
  </si>
  <si>
    <t>AbsenceCount</t>
  </si>
  <si>
    <t>PresidingCount</t>
  </si>
  <si>
    <t>MaxLegislatorScore</t>
  </si>
  <si>
    <t>RawScore</t>
  </si>
  <si>
    <t>PercentMissed</t>
  </si>
  <si>
    <t>VotingPercent</t>
  </si>
  <si>
    <t>VotingGrade</t>
  </si>
  <si>
    <t>CombinedPercent</t>
  </si>
  <si>
    <t>CombinedGrade</t>
  </si>
  <si>
    <t>Rep. J.R. Hoell (R)</t>
  </si>
  <si>
    <t>Hoell, J.R.</t>
  </si>
  <si>
    <t>J.R.</t>
  </si>
  <si>
    <t>Hoell</t>
  </si>
  <si>
    <t>R</t>
  </si>
  <si>
    <t>Merrimack</t>
  </si>
  <si>
    <t>Merrimack-23</t>
  </si>
  <si>
    <t>A+</t>
  </si>
  <si>
    <t>Rep. Daniel Itse (R)</t>
  </si>
  <si>
    <t>Itse, Daniel</t>
  </si>
  <si>
    <t>Daniel</t>
  </si>
  <si>
    <t>Itse</t>
  </si>
  <si>
    <t>Rockingham</t>
  </si>
  <si>
    <t>Rockingham-10</t>
  </si>
  <si>
    <t>A</t>
  </si>
  <si>
    <t>Rep. John Burt (R)</t>
  </si>
  <si>
    <t>Burt, John</t>
  </si>
  <si>
    <t>John</t>
  </si>
  <si>
    <t>Burt</t>
  </si>
  <si>
    <t>Hillsborough</t>
  </si>
  <si>
    <t>Hillsborough-39</t>
  </si>
  <si>
    <t>Rep. Keith Ammon (R)</t>
  </si>
  <si>
    <t>Ammon, Keith</t>
  </si>
  <si>
    <t>Keith</t>
  </si>
  <si>
    <t>Ammon</t>
  </si>
  <si>
    <t>Hillsborough-40</t>
  </si>
  <si>
    <t>Rep. Glen Aldrich (R)</t>
  </si>
  <si>
    <t>Aldrich, Glen</t>
  </si>
  <si>
    <t>Glen</t>
  </si>
  <si>
    <t>Aldrich</t>
  </si>
  <si>
    <t>Belknap</t>
  </si>
  <si>
    <t>Belknap-2</t>
  </si>
  <si>
    <t>Rep. Joseph Hannon (R)</t>
  </si>
  <si>
    <t>Hannon, Joseph</t>
  </si>
  <si>
    <t>Joseph</t>
  </si>
  <si>
    <t>Hannon</t>
  </si>
  <si>
    <t>Strafford</t>
  </si>
  <si>
    <t>Strafford-25</t>
  </si>
  <si>
    <t>Rep. Robert Hull (R)</t>
  </si>
  <si>
    <t>Hull, Robert</t>
  </si>
  <si>
    <t>Robert</t>
  </si>
  <si>
    <t>Hull</t>
  </si>
  <si>
    <t>Grafton</t>
  </si>
  <si>
    <t>Grafton-9</t>
  </si>
  <si>
    <t>Rep. Keith Murphy (R)</t>
  </si>
  <si>
    <t>Murphy, Keith</t>
  </si>
  <si>
    <t>Murphy</t>
  </si>
  <si>
    <t>Hillsborough-7</t>
  </si>
  <si>
    <t>Rep. Michael Sylvia (R)</t>
  </si>
  <si>
    <t>Sylvia, Michael</t>
  </si>
  <si>
    <t>Michael</t>
  </si>
  <si>
    <t>Sylvia</t>
  </si>
  <si>
    <t>Belknap-6</t>
  </si>
  <si>
    <t>A-</t>
  </si>
  <si>
    <t>Rep. Dan McGuire (R)</t>
  </si>
  <si>
    <t>McGuire, Dan</t>
  </si>
  <si>
    <t>Dan</t>
  </si>
  <si>
    <t>McGuire</t>
  </si>
  <si>
    <t>Merrimack-21</t>
  </si>
  <si>
    <t>Rep. James McConnell (R)</t>
  </si>
  <si>
    <t>McConnell, James</t>
  </si>
  <si>
    <t>James</t>
  </si>
  <si>
    <t>McConnell</t>
  </si>
  <si>
    <t>Cheshire</t>
  </si>
  <si>
    <t>Cheshire-12</t>
  </si>
  <si>
    <t>Rep. Brian Seaworth (R)</t>
  </si>
  <si>
    <t>Seaworth, Brian</t>
  </si>
  <si>
    <t>Brian</t>
  </si>
  <si>
    <t>Seaworth</t>
  </si>
  <si>
    <t>Merrimack-20</t>
  </si>
  <si>
    <t>Rep. Lino Avellani (R)</t>
  </si>
  <si>
    <t>Avellani, Lino</t>
  </si>
  <si>
    <t>Lino</t>
  </si>
  <si>
    <t>Avellani</t>
  </si>
  <si>
    <t>Carroll</t>
  </si>
  <si>
    <t>Carroll-5</t>
  </si>
  <si>
    <t>Rep. Laura Jones (R)</t>
  </si>
  <si>
    <t>Jones, Laura</t>
  </si>
  <si>
    <t>Laura</t>
  </si>
  <si>
    <t>Jones</t>
  </si>
  <si>
    <t>Strafford-24</t>
  </si>
  <si>
    <t>Rep. Ed Comeau (R)</t>
  </si>
  <si>
    <t>Comeau, Ed</t>
  </si>
  <si>
    <t>Ed</t>
  </si>
  <si>
    <t>Comeau</t>
  </si>
  <si>
    <t>Rep. Jason Osborne (R)</t>
  </si>
  <si>
    <t>Osborne, Jason</t>
  </si>
  <si>
    <t>Jason</t>
  </si>
  <si>
    <t>Osborne</t>
  </si>
  <si>
    <t>Rockingham-4</t>
  </si>
  <si>
    <t>Rep. Frank Edelblut (R)</t>
  </si>
  <si>
    <t>Edelblut, Frank</t>
  </si>
  <si>
    <t>Frank</t>
  </si>
  <si>
    <t>Edelblut</t>
  </si>
  <si>
    <t>Hillsborough-38</t>
  </si>
  <si>
    <t>Rep. Elizabeth Ferreira (R)</t>
  </si>
  <si>
    <t>Ferreira, Elizabeth</t>
  </si>
  <si>
    <t>Elizabeth</t>
  </si>
  <si>
    <t>Ferreira</t>
  </si>
  <si>
    <t>Hillsborough-28</t>
  </si>
  <si>
    <t>Rep. Thomas Kaczynski (R)</t>
  </si>
  <si>
    <t>Kaczynski, Thomas</t>
  </si>
  <si>
    <t>Thomas</t>
  </si>
  <si>
    <t>Kaczynski</t>
  </si>
  <si>
    <t>Strafford-22</t>
  </si>
  <si>
    <t>Rep. Eric Eastman (R)</t>
  </si>
  <si>
    <t>Eastman, Eric</t>
  </si>
  <si>
    <t>Eric</t>
  </si>
  <si>
    <t>Eastman</t>
  </si>
  <si>
    <t>Rep. Tammy Simmons (R)</t>
  </si>
  <si>
    <t>Simmons, Tammy</t>
  </si>
  <si>
    <t>Tammy</t>
  </si>
  <si>
    <t>Simmons</t>
  </si>
  <si>
    <t>Hillsborough-17</t>
  </si>
  <si>
    <t>Rep. Victoria Sullivan (R)</t>
  </si>
  <si>
    <t>Sullivan, Victoria</t>
  </si>
  <si>
    <t>Victoria</t>
  </si>
  <si>
    <t>Sullivan</t>
  </si>
  <si>
    <t>Hillsborough-16</t>
  </si>
  <si>
    <t>Rep. Warren Groen (R)</t>
  </si>
  <si>
    <t>Groen, Warren</t>
  </si>
  <si>
    <t>Warren</t>
  </si>
  <si>
    <t>Groen</t>
  </si>
  <si>
    <t>Strafford-10</t>
  </si>
  <si>
    <t>Rep. Mark McLean (R)</t>
  </si>
  <si>
    <t>McLean, Mark</t>
  </si>
  <si>
    <t>Mark</t>
  </si>
  <si>
    <t>McLean</t>
  </si>
  <si>
    <t>Hillsborough-15</t>
  </si>
  <si>
    <t>Rep. Josh Moore (R)</t>
  </si>
  <si>
    <t>Moore, Josh</t>
  </si>
  <si>
    <t>Josh</t>
  </si>
  <si>
    <t>Moore</t>
  </si>
  <si>
    <t>Hillsborough-21</t>
  </si>
  <si>
    <t>Rep. Jeanine Notter (R)</t>
  </si>
  <si>
    <t>Notter, Jeanine</t>
  </si>
  <si>
    <t>Jeanine</t>
  </si>
  <si>
    <t>Notter</t>
  </si>
  <si>
    <t>Rep. Ralph Boehm (R)</t>
  </si>
  <si>
    <t>Boehm, Ralph</t>
  </si>
  <si>
    <t>Ralph</t>
  </si>
  <si>
    <t>Boehm</t>
  </si>
  <si>
    <t>Hillsborough-20</t>
  </si>
  <si>
    <t>Rep. Chris True (R)</t>
  </si>
  <si>
    <t>True, Chris</t>
  </si>
  <si>
    <t>Chris</t>
  </si>
  <si>
    <t>Rep. Christopher Adams (R)</t>
  </si>
  <si>
    <t>Adams, Christopher</t>
  </si>
  <si>
    <t>Christopher</t>
  </si>
  <si>
    <t>Adams</t>
  </si>
  <si>
    <t>Hillsborough-26</t>
  </si>
  <si>
    <t>Rep. Paul Ingbretson (R)</t>
  </si>
  <si>
    <t>Ingbretson, Paul</t>
  </si>
  <si>
    <t>Paul</t>
  </si>
  <si>
    <t>Ingbretson</t>
  </si>
  <si>
    <t>Grafton-15</t>
  </si>
  <si>
    <t>Rep. Leonard Turcotte (R)</t>
  </si>
  <si>
    <t>Turcotte, Leonard</t>
  </si>
  <si>
    <t>Leonard</t>
  </si>
  <si>
    <t>Turcotte</t>
  </si>
  <si>
    <t>Strafford-4</t>
  </si>
  <si>
    <t>Rep. Carol McGuire (R)</t>
  </si>
  <si>
    <t>McGuire, Carol</t>
  </si>
  <si>
    <t>Carol</t>
  </si>
  <si>
    <t>Merrimack-29</t>
  </si>
  <si>
    <t>Rep. Max Abramson (R)</t>
  </si>
  <si>
    <t>Abramson, Max</t>
  </si>
  <si>
    <t>Max</t>
  </si>
  <si>
    <t>Abramson</t>
  </si>
  <si>
    <t>Rockingham-20</t>
  </si>
  <si>
    <t>Rep. Gregory Hill (R)</t>
  </si>
  <si>
    <t>Hill, Gregory</t>
  </si>
  <si>
    <t>Gregory</t>
  </si>
  <si>
    <t>Hill</t>
  </si>
  <si>
    <t>Merrimack-3</t>
  </si>
  <si>
    <t>Rep. Lawrence Kappler (R)</t>
  </si>
  <si>
    <t>Kappler, Lawrence</t>
  </si>
  <si>
    <t>Lawrence</t>
  </si>
  <si>
    <t>Kappler</t>
  </si>
  <si>
    <t>Rockingham-3</t>
  </si>
  <si>
    <t>Rep. David Murotake (R)</t>
  </si>
  <si>
    <t>Murotake, David</t>
  </si>
  <si>
    <t>David</t>
  </si>
  <si>
    <t>Murotake</t>
  </si>
  <si>
    <t>Hillsborough-32</t>
  </si>
  <si>
    <t>Rep. Kimberly Rice (R)</t>
  </si>
  <si>
    <t>Rice, Kimberly</t>
  </si>
  <si>
    <t>Kimberly</t>
  </si>
  <si>
    <t>Rice</t>
  </si>
  <si>
    <t>Hillsborough-37</t>
  </si>
  <si>
    <t>Rep. James Spillane (R)</t>
  </si>
  <si>
    <t>Spillane, James</t>
  </si>
  <si>
    <t>Spillane</t>
  </si>
  <si>
    <t>Rockingham-2</t>
  </si>
  <si>
    <t>B+</t>
  </si>
  <si>
    <t>Rep. Rick Christie (R)</t>
  </si>
  <si>
    <t>Christie, Rick</t>
  </si>
  <si>
    <t>Rick</t>
  </si>
  <si>
    <t>Christie</t>
  </si>
  <si>
    <t>Hillsborough-6</t>
  </si>
  <si>
    <t>Rep. Leon Rideout (R)</t>
  </si>
  <si>
    <t>Rideout, Leon</t>
  </si>
  <si>
    <t>Leon</t>
  </si>
  <si>
    <t>Rideout</t>
  </si>
  <si>
    <t>Coos</t>
  </si>
  <si>
    <t>Coos-7</t>
  </si>
  <si>
    <t>Rep. Alfred Baldasaro (R)</t>
  </si>
  <si>
    <t>Baldasaro, Alfred</t>
  </si>
  <si>
    <t>Alfred</t>
  </si>
  <si>
    <t>Baldasaro</t>
  </si>
  <si>
    <t>Rockingham-5</t>
  </si>
  <si>
    <t>Rep. Eric Schleien (R)</t>
  </si>
  <si>
    <t>Schleien, Eric</t>
  </si>
  <si>
    <t>Schleien</t>
  </si>
  <si>
    <t>Rep. Eric Estevez (R)</t>
  </si>
  <si>
    <t>Estevez, Eric</t>
  </si>
  <si>
    <t>Estevez</t>
  </si>
  <si>
    <t>Rep. Kurt Wuelper (R)</t>
  </si>
  <si>
    <t>Wuelper, Kurt</t>
  </si>
  <si>
    <t>Kurt</t>
  </si>
  <si>
    <t>Wuelper</t>
  </si>
  <si>
    <t>Strafford-3</t>
  </si>
  <si>
    <t>Rep. Bill Kuch (R)</t>
  </si>
  <si>
    <t>Kuch, Bill</t>
  </si>
  <si>
    <t>Bill</t>
  </si>
  <si>
    <t>Kuch</t>
  </si>
  <si>
    <t>Rep. Laurie Sanborn (R)</t>
  </si>
  <si>
    <t>Sanborn, Laurie</t>
  </si>
  <si>
    <t>Laurie</t>
  </si>
  <si>
    <t>Sanborn</t>
  </si>
  <si>
    <t>Hillsborough-41</t>
  </si>
  <si>
    <t>Rep. Joseph Pitre (R)</t>
  </si>
  <si>
    <t>Pitre, Joseph</t>
  </si>
  <si>
    <t>Pitre</t>
  </si>
  <si>
    <t>Strafford-2</t>
  </si>
  <si>
    <t>Rep. Michael Vose (R)</t>
  </si>
  <si>
    <t>Vose, Michael</t>
  </si>
  <si>
    <t>Vose</t>
  </si>
  <si>
    <t>Rockingham-9</t>
  </si>
  <si>
    <t>Rep. Richard Marple (R)</t>
  </si>
  <si>
    <t>Marple, Richard</t>
  </si>
  <si>
    <t>Richard</t>
  </si>
  <si>
    <t>Marple</t>
  </si>
  <si>
    <t>Merrimack-24</t>
  </si>
  <si>
    <t>Rep. Adam Schroadter (R)</t>
  </si>
  <si>
    <t>Schroadter, Adam</t>
  </si>
  <si>
    <t>Adam</t>
  </si>
  <si>
    <t>Schroadter</t>
  </si>
  <si>
    <t>Rockingham-17</t>
  </si>
  <si>
    <t>Rep. Jordan Ulery (R)</t>
  </si>
  <si>
    <t>Ulery, Jordan</t>
  </si>
  <si>
    <t>Jordan</t>
  </si>
  <si>
    <t>Ulery</t>
  </si>
  <si>
    <t>Rep. Eric Johnson (R)</t>
  </si>
  <si>
    <t>Johnson, Eric</t>
  </si>
  <si>
    <t>Johnson</t>
  </si>
  <si>
    <t>Grafton-7</t>
  </si>
  <si>
    <t>Rep. Herbert Vadney (R)</t>
  </si>
  <si>
    <t>Vadney, Herbert</t>
  </si>
  <si>
    <t>Herbert</t>
  </si>
  <si>
    <t>Vadney</t>
  </si>
  <si>
    <t>Rep. John Martin (R)</t>
  </si>
  <si>
    <t>Martin, John</t>
  </si>
  <si>
    <t>Martin</t>
  </si>
  <si>
    <t>Rep. Joe Duarte (R)</t>
  </si>
  <si>
    <t>Duarte, Joe</t>
  </si>
  <si>
    <t>Joe</t>
  </si>
  <si>
    <t>Duarte</t>
  </si>
  <si>
    <t>Rep. Raymond Howard (R)</t>
  </si>
  <si>
    <t>Howard, Raymond</t>
  </si>
  <si>
    <t>Raymond</t>
  </si>
  <si>
    <t>Howard</t>
  </si>
  <si>
    <t>Belknap-8</t>
  </si>
  <si>
    <t>Rep. Valerie Fraser (R)</t>
  </si>
  <si>
    <t>Fraser, Valerie</t>
  </si>
  <si>
    <t>Valerie</t>
  </si>
  <si>
    <t>Fraser</t>
  </si>
  <si>
    <t>Belknap-1</t>
  </si>
  <si>
    <t>Rep. James Parison (R)</t>
  </si>
  <si>
    <t>Parison, James</t>
  </si>
  <si>
    <t>Parison</t>
  </si>
  <si>
    <t>Hillsborough-25</t>
  </si>
  <si>
    <t>Rep. David Bates (R)</t>
  </si>
  <si>
    <t>Bates, David</t>
  </si>
  <si>
    <t>Bates</t>
  </si>
  <si>
    <t>Rockingham-7</t>
  </si>
  <si>
    <t>Rep. J. Tracy Emerick (R)</t>
  </si>
  <si>
    <t>Emerick, J. Tracy</t>
  </si>
  <si>
    <t>J. Tracy</t>
  </si>
  <si>
    <t>Emerick</t>
  </si>
  <si>
    <t>Rockingham-21</t>
  </si>
  <si>
    <t>Rep. Jeffrey Harris (R)</t>
  </si>
  <si>
    <t>Harris, Jeffrey</t>
  </si>
  <si>
    <t>Jeffrey</t>
  </si>
  <si>
    <t>Harris</t>
  </si>
  <si>
    <t>Rep. Michael Brewster (R)</t>
  </si>
  <si>
    <t>Brewster, Michael</t>
  </si>
  <si>
    <t>Brewster</t>
  </si>
  <si>
    <t>Rep. Brian Chirichiello (R)</t>
  </si>
  <si>
    <t>Chirichiello, Brian</t>
  </si>
  <si>
    <t>Chirichiello</t>
  </si>
  <si>
    <t>Rockingham-6</t>
  </si>
  <si>
    <t>Rep. Bruce Hodgdon (R)</t>
  </si>
  <si>
    <t>Hodgdon, Bruce</t>
  </si>
  <si>
    <t>Bruce</t>
  </si>
  <si>
    <t>Hodgdon</t>
  </si>
  <si>
    <t>Rockingham-1</t>
  </si>
  <si>
    <t>Rep. Yvonne Dean-Bailey (R)</t>
  </si>
  <si>
    <t>Dean-Bailey, Yvonne</t>
  </si>
  <si>
    <t>Yvonne</t>
  </si>
  <si>
    <t>Dean-Bailey</t>
  </si>
  <si>
    <t>Rockingham-32</t>
  </si>
  <si>
    <t>Rep. Edith Hogan (R)</t>
  </si>
  <si>
    <t>Hogan, Edith</t>
  </si>
  <si>
    <t>Edith</t>
  </si>
  <si>
    <t>Hogan</t>
  </si>
  <si>
    <t>Hillsborough-34</t>
  </si>
  <si>
    <t>Rep. Bart Fromuth (R)</t>
  </si>
  <si>
    <t>Fromuth, Bart</t>
  </si>
  <si>
    <t>Bart</t>
  </si>
  <si>
    <t>Fromuth</t>
  </si>
  <si>
    <t>B</t>
  </si>
  <si>
    <t>Rep. Robert Graham (R)</t>
  </si>
  <si>
    <t>Graham, Robert</t>
  </si>
  <si>
    <t>Graham</t>
  </si>
  <si>
    <t>Strafford-1</t>
  </si>
  <si>
    <t>Rep. Allen Cook (R)</t>
  </si>
  <si>
    <t>Cook, Allen</t>
  </si>
  <si>
    <t>Allen</t>
  </si>
  <si>
    <t>Cook</t>
  </si>
  <si>
    <t>Rockingham-11</t>
  </si>
  <si>
    <t>Rep. Susan DeLemus (R)</t>
  </si>
  <si>
    <t>DeLemus, Susan</t>
  </si>
  <si>
    <t>Susan</t>
  </si>
  <si>
    <t>DeLemus</t>
  </si>
  <si>
    <t>Strafford-11</t>
  </si>
  <si>
    <t>Rep. William Gannon (R)</t>
  </si>
  <si>
    <t>Gannon, William</t>
  </si>
  <si>
    <t>William</t>
  </si>
  <si>
    <t>Gannon</t>
  </si>
  <si>
    <t>Rep. John Potucek (R)</t>
  </si>
  <si>
    <t>Potucek, John</t>
  </si>
  <si>
    <t>Potucek</t>
  </si>
  <si>
    <t>Rep. Dennis Green (R)</t>
  </si>
  <si>
    <t>Green, Dennis</t>
  </si>
  <si>
    <t>Dennis</t>
  </si>
  <si>
    <t>Green</t>
  </si>
  <si>
    <t>Rockingham-13</t>
  </si>
  <si>
    <t>Rep. Russell Ober (R)</t>
  </si>
  <si>
    <t>Ober, Russell</t>
  </si>
  <si>
    <t>Russell</t>
  </si>
  <si>
    <t>Ober</t>
  </si>
  <si>
    <t>Rep. Bill Ohm (R)</t>
  </si>
  <si>
    <t>Ohm, Bill</t>
  </si>
  <si>
    <t>Ohm</t>
  </si>
  <si>
    <t>Hillsborough-36</t>
  </si>
  <si>
    <t>Rep. Gary Hopper (R)</t>
  </si>
  <si>
    <t>Hopper, Gary</t>
  </si>
  <si>
    <t>Gary</t>
  </si>
  <si>
    <t>Hopper</t>
  </si>
  <si>
    <t>Hillsborough-2</t>
  </si>
  <si>
    <t>Rep. Douglas Long (R)</t>
  </si>
  <si>
    <t>Long, Douglas</t>
  </si>
  <si>
    <t>Douglas</t>
  </si>
  <si>
    <t>Long</t>
  </si>
  <si>
    <t>Merrimack-4</t>
  </si>
  <si>
    <t>Rep. Linda Gould (R)</t>
  </si>
  <si>
    <t>Gould, Linda</t>
  </si>
  <si>
    <t>Linda</t>
  </si>
  <si>
    <t>Gould</t>
  </si>
  <si>
    <t>Rep. Steven Beaudoin (R)</t>
  </si>
  <si>
    <t>Beaudoin, Steven</t>
  </si>
  <si>
    <t>Steven</t>
  </si>
  <si>
    <t>Beaudoin</t>
  </si>
  <si>
    <t>Strafford-9</t>
  </si>
  <si>
    <t>Rep. Harold French (R)</t>
  </si>
  <si>
    <t>French, Harold</t>
  </si>
  <si>
    <t>Harold</t>
  </si>
  <si>
    <t>French</t>
  </si>
  <si>
    <t>Merrimack-2</t>
  </si>
  <si>
    <t>Rep. Skip Rollins (R)</t>
  </si>
  <si>
    <t>Rollins, Skip</t>
  </si>
  <si>
    <t>Skip</t>
  </si>
  <si>
    <t>Rollins</t>
  </si>
  <si>
    <t>Sullivan-6</t>
  </si>
  <si>
    <t>Rep. Timothy Twombly (R)</t>
  </si>
  <si>
    <t>Twombly, Timothy</t>
  </si>
  <si>
    <t>Timothy</t>
  </si>
  <si>
    <t>Twombly</t>
  </si>
  <si>
    <t>Rep. Peter Spanos (R)</t>
  </si>
  <si>
    <t>Spanos, Peter</t>
  </si>
  <si>
    <t>Peter</t>
  </si>
  <si>
    <t>Spanos</t>
  </si>
  <si>
    <t>Belknap-3</t>
  </si>
  <si>
    <t>Rep. Nick Zaricki (R)</t>
  </si>
  <si>
    <t>Zaricki, Nick</t>
  </si>
  <si>
    <t>Nick</t>
  </si>
  <si>
    <t>Zaricki</t>
  </si>
  <si>
    <t>Rep. Kyle Tasker (R)</t>
  </si>
  <si>
    <t>Tasker, Kyle</t>
  </si>
  <si>
    <t>Kyle</t>
  </si>
  <si>
    <t>Tasker</t>
  </si>
  <si>
    <t>Inc</t>
  </si>
  <si>
    <t>Rep. Douglas Thomas (R)</t>
  </si>
  <si>
    <t>Thomas, Douglas</t>
  </si>
  <si>
    <t>Rep. Richard Gordon (R)</t>
  </si>
  <si>
    <t>Gordon, Richard</t>
  </si>
  <si>
    <t>Gordon</t>
  </si>
  <si>
    <t>Rockingham-35</t>
  </si>
  <si>
    <t>Rep. Katherine Prudhomme-O'Brien (R)</t>
  </si>
  <si>
    <t>Prudhomme-O'Brien, Katherine</t>
  </si>
  <si>
    <t>Katherine</t>
  </si>
  <si>
    <t>Prudhomme-O'Brien</t>
  </si>
  <si>
    <t>Rep. Don Leeman (R)</t>
  </si>
  <si>
    <t>Leeman, Don</t>
  </si>
  <si>
    <t>Don</t>
  </si>
  <si>
    <t>Leeman</t>
  </si>
  <si>
    <t>Strafford-23</t>
  </si>
  <si>
    <t>Rep. Catherine Cheney (R)</t>
  </si>
  <si>
    <t>Cheney, Catherine</t>
  </si>
  <si>
    <t>Catherine</t>
  </si>
  <si>
    <t>Cheney</t>
  </si>
  <si>
    <t>Strafford-17</t>
  </si>
  <si>
    <t>Rep. Werner Horn (R)</t>
  </si>
  <si>
    <t>Horn, Werner</t>
  </si>
  <si>
    <t>Werner</t>
  </si>
  <si>
    <t>Horn</t>
  </si>
  <si>
    <t>Rep. Claire Rouillard (R)</t>
  </si>
  <si>
    <t>Rouillard, Claire</t>
  </si>
  <si>
    <t>Claire</t>
  </si>
  <si>
    <t>Rouillard</t>
  </si>
  <si>
    <t>Rep. Gregory Smith (R)</t>
  </si>
  <si>
    <t>Smith, Gregory</t>
  </si>
  <si>
    <t>Smith</t>
  </si>
  <si>
    <t>Rep. James Coffey (R)</t>
  </si>
  <si>
    <t>Coffey, James</t>
  </si>
  <si>
    <t>Coffey</t>
  </si>
  <si>
    <t>Rep. Carolyn Halstead (R)</t>
  </si>
  <si>
    <t>Halstead, Carolyn</t>
  </si>
  <si>
    <t>Carolyn</t>
  </si>
  <si>
    <t>Halstead</t>
  </si>
  <si>
    <t>Hillsborough-23</t>
  </si>
  <si>
    <t>Rep. Barbara Biggie (R)</t>
  </si>
  <si>
    <t>Biggie, Barbara</t>
  </si>
  <si>
    <t>Barbara</t>
  </si>
  <si>
    <t>Biggie</t>
  </si>
  <si>
    <t>Rep. Frank Byron (R)</t>
  </si>
  <si>
    <t>Byron, Frank</t>
  </si>
  <si>
    <t>Byron</t>
  </si>
  <si>
    <t>Rep. Elizabeth Edwards (D)</t>
  </si>
  <si>
    <t>Edwards, Elizabeth</t>
  </si>
  <si>
    <t>Edwards</t>
  </si>
  <si>
    <t>D</t>
  </si>
  <si>
    <t>Hillsborough-11</t>
  </si>
  <si>
    <t>B-</t>
  </si>
  <si>
    <t>Rep. George Hurt (R)</t>
  </si>
  <si>
    <t>Hurt, George</t>
  </si>
  <si>
    <t>George</t>
  </si>
  <si>
    <t>Hurt</t>
  </si>
  <si>
    <t>Rep. Pamela Tucker (R)</t>
  </si>
  <si>
    <t>Tucker, Pamela</t>
  </si>
  <si>
    <t>Pamela</t>
  </si>
  <si>
    <t>Tucker</t>
  </si>
  <si>
    <t>Rockingham-23</t>
  </si>
  <si>
    <t>Rep. Kenneth Weyler (R)</t>
  </si>
  <si>
    <t>Weyler, Kenneth</t>
  </si>
  <si>
    <t>Kenneth</t>
  </si>
  <si>
    <t>Weyler</t>
  </si>
  <si>
    <t>Rep. Ted Wright (R)</t>
  </si>
  <si>
    <t>Wright, Ted</t>
  </si>
  <si>
    <t>Ted</t>
  </si>
  <si>
    <t>Wright</t>
  </si>
  <si>
    <t>Carroll-8</t>
  </si>
  <si>
    <t>Rep. Glenn Cordelli (R)</t>
  </si>
  <si>
    <t>Cordelli, Glenn</t>
  </si>
  <si>
    <t>Glenn</t>
  </si>
  <si>
    <t>Cordelli</t>
  </si>
  <si>
    <t>Carroll-4</t>
  </si>
  <si>
    <t>Rep. Edmond Gionet (R)</t>
  </si>
  <si>
    <t>Gionet, Edmond</t>
  </si>
  <si>
    <t>Edmond</t>
  </si>
  <si>
    <t>Gionet</t>
  </si>
  <si>
    <t>Grafton-5</t>
  </si>
  <si>
    <t>Rep. Carl Seidel (R)</t>
  </si>
  <si>
    <t>Seidel, Carl</t>
  </si>
  <si>
    <t>Carl</t>
  </si>
  <si>
    <t>Seidel</t>
  </si>
  <si>
    <t>Rep. Peter Hansen (R)</t>
  </si>
  <si>
    <t>Hansen, Peter</t>
  </si>
  <si>
    <t>Hansen</t>
  </si>
  <si>
    <t>Hillsborough-22</t>
  </si>
  <si>
    <t>Rep. Joseph Lachance (R)</t>
  </si>
  <si>
    <t>Lachance, Joseph</t>
  </si>
  <si>
    <t>Lachance</t>
  </si>
  <si>
    <t>Hillsborough-8</t>
  </si>
  <si>
    <t>Rep. John Mullen (R)</t>
  </si>
  <si>
    <t>Mullen, John</t>
  </si>
  <si>
    <t>Mullen</t>
  </si>
  <si>
    <t>Rep. John Hunt (R)</t>
  </si>
  <si>
    <t>Hunt, John</t>
  </si>
  <si>
    <t>Hunt</t>
  </si>
  <si>
    <t>Cheshire-11</t>
  </si>
  <si>
    <t>Rep. Shari LeBreche (R)</t>
  </si>
  <si>
    <t>LeBreche, Shari</t>
  </si>
  <si>
    <t>Shari</t>
  </si>
  <si>
    <t>LeBreche</t>
  </si>
  <si>
    <t>Rep. Walter Kolodziej (R)</t>
  </si>
  <si>
    <t>Kolodziej, Walter</t>
  </si>
  <si>
    <t>Walter</t>
  </si>
  <si>
    <t>Kolodziej</t>
  </si>
  <si>
    <t>Rep. Carol Bush (R)</t>
  </si>
  <si>
    <t>Bush, Carol</t>
  </si>
  <si>
    <t>Bush</t>
  </si>
  <si>
    <t>Rockingham-31</t>
  </si>
  <si>
    <t>Rep. Stephen Darrow (R)</t>
  </si>
  <si>
    <t>Darrow, Stephen</t>
  </si>
  <si>
    <t>Stephen</t>
  </si>
  <si>
    <t>Darrow</t>
  </si>
  <si>
    <t>Grafton-17</t>
  </si>
  <si>
    <t>Rep. Russell Dumais (R)</t>
  </si>
  <si>
    <t>Dumais, Russell</t>
  </si>
  <si>
    <t>Dumais</t>
  </si>
  <si>
    <t>Rep. Thomas Laware (R)</t>
  </si>
  <si>
    <t>Laware, Thomas</t>
  </si>
  <si>
    <t>Laware</t>
  </si>
  <si>
    <t>Sullivan-8</t>
  </si>
  <si>
    <t>Rep. Joe Sweeney (R)</t>
  </si>
  <si>
    <t>Sweeney, Joe</t>
  </si>
  <si>
    <t>Sweeney</t>
  </si>
  <si>
    <t>Rockingham-8</t>
  </si>
  <si>
    <t>Rep. Brian Gallagher (R)</t>
  </si>
  <si>
    <t>Gallagher, Brian</t>
  </si>
  <si>
    <t>Gallagher</t>
  </si>
  <si>
    <t>Belknap-4</t>
  </si>
  <si>
    <t>Rep. Peter Varney (R)</t>
  </si>
  <si>
    <t>Varney, Peter</t>
  </si>
  <si>
    <t>Varney</t>
  </si>
  <si>
    <t>Belknap-5</t>
  </si>
  <si>
    <t>Rep. Lynne Ober (R)</t>
  </si>
  <si>
    <t>Ober, Lynne</t>
  </si>
  <si>
    <t>Lynne</t>
  </si>
  <si>
    <t>Rep. Joanne Ward (R)</t>
  </si>
  <si>
    <t>Ward, Joanne</t>
  </si>
  <si>
    <t>Joanne</t>
  </si>
  <si>
    <t>Ward</t>
  </si>
  <si>
    <t>Rockingham-19</t>
  </si>
  <si>
    <t>Rep. James Belanger (R)</t>
  </si>
  <si>
    <t>Belanger, James</t>
  </si>
  <si>
    <t>Belanger</t>
  </si>
  <si>
    <t>Hillsborough-27</t>
  </si>
  <si>
    <t>Rep. Barbara Griffin (R)</t>
  </si>
  <si>
    <t>Griffin, Barbara</t>
  </si>
  <si>
    <t>Griffin</t>
  </si>
  <si>
    <t>Rep. Frank McCarthy (R)</t>
  </si>
  <si>
    <t>McCarthy, Frank</t>
  </si>
  <si>
    <t>McCarthy</t>
  </si>
  <si>
    <t>Carroll-2</t>
  </si>
  <si>
    <t>Rep. Robert Introne (R)</t>
  </si>
  <si>
    <t>Introne, Robert</t>
  </si>
  <si>
    <t>Introne</t>
  </si>
  <si>
    <t>Rep. Donald McClarren (R)</t>
  </si>
  <si>
    <t>McClarren, Donald</t>
  </si>
  <si>
    <t>Donald</t>
  </si>
  <si>
    <t>McClarren</t>
  </si>
  <si>
    <t>Hillsborough-29</t>
  </si>
  <si>
    <t>Rep. Beverly Ferrante (R)</t>
  </si>
  <si>
    <t>Ferrante, Beverly</t>
  </si>
  <si>
    <t>Beverly</t>
  </si>
  <si>
    <t>Ferrante</t>
  </si>
  <si>
    <t>Rep. Robert Fisher (R)</t>
  </si>
  <si>
    <t>Fisher, Robert</t>
  </si>
  <si>
    <t>Fisher</t>
  </si>
  <si>
    <t>Belknap-9</t>
  </si>
  <si>
    <t>Rep. Larry Gagne (R)</t>
  </si>
  <si>
    <t>Gagne, Larry</t>
  </si>
  <si>
    <t>Larry</t>
  </si>
  <si>
    <t>Gagne</t>
  </si>
  <si>
    <t>Hillsborough-13</t>
  </si>
  <si>
    <t>Rep. Jason Parent (R)</t>
  </si>
  <si>
    <t>Parent, Jason</t>
  </si>
  <si>
    <t>Parent</t>
  </si>
  <si>
    <t>Merrimack-26</t>
  </si>
  <si>
    <t>Rep. James Webb (R)</t>
  </si>
  <si>
    <t>Webb, James</t>
  </si>
  <si>
    <t>Webb</t>
  </si>
  <si>
    <t>Rep. William O'Brien (R)</t>
  </si>
  <si>
    <t>O'Brien, William</t>
  </si>
  <si>
    <t>O'Brien</t>
  </si>
  <si>
    <t>Hillsborough-5</t>
  </si>
  <si>
    <t>Rep. Dick Marston (R)</t>
  </si>
  <si>
    <t>Marston, Dick</t>
  </si>
  <si>
    <t>Dick</t>
  </si>
  <si>
    <t>Marston</t>
  </si>
  <si>
    <t>Hillsborough-19</t>
  </si>
  <si>
    <t>C+</t>
  </si>
  <si>
    <t>Rep. Amanda Bouldin (D)</t>
  </si>
  <si>
    <t>Bouldin, Amanda</t>
  </si>
  <si>
    <t>Amanda</t>
  </si>
  <si>
    <t>Bouldin</t>
  </si>
  <si>
    <t>Hillsborough-12</t>
  </si>
  <si>
    <t>Rep. Francis Chase (R)</t>
  </si>
  <si>
    <t>Chase, Francis</t>
  </si>
  <si>
    <t>Francis</t>
  </si>
  <si>
    <t>Chase</t>
  </si>
  <si>
    <t>Rep. Frederick Rice (R)</t>
  </si>
  <si>
    <t>Rice, Frederick</t>
  </si>
  <si>
    <t>Frederick</t>
  </si>
  <si>
    <t>Rep. Phyllis Katsakiores (R)</t>
  </si>
  <si>
    <t>Katsakiores, Phyllis</t>
  </si>
  <si>
    <t>Phyllis</t>
  </si>
  <si>
    <t>Katsakiores</t>
  </si>
  <si>
    <t>Rep. Robert Knowles (R)</t>
  </si>
  <si>
    <t>Knowles, Robert</t>
  </si>
  <si>
    <t>Knowles</t>
  </si>
  <si>
    <t>Strafford-12</t>
  </si>
  <si>
    <t>Rep. Shawn Sweeney (R)</t>
  </si>
  <si>
    <t>Sweeney, Shawn</t>
  </si>
  <si>
    <t>Shawn</t>
  </si>
  <si>
    <t>Rep. David Lundgren (R)</t>
  </si>
  <si>
    <t>Lundgren, David</t>
  </si>
  <si>
    <t>Lundgren</t>
  </si>
  <si>
    <t>Rep. Lisa Scontsas (R)</t>
  </si>
  <si>
    <t>Scontsas, Lisa</t>
  </si>
  <si>
    <t>Lisa</t>
  </si>
  <si>
    <t>Scontsas</t>
  </si>
  <si>
    <t>Hillsborough-30</t>
  </si>
  <si>
    <t>Rep. David Danielson (R)</t>
  </si>
  <si>
    <t>Danielson, David</t>
  </si>
  <si>
    <t>Danielson</t>
  </si>
  <si>
    <t>Rep. Mark Proulx (R)</t>
  </si>
  <si>
    <t>Proulx, Mark</t>
  </si>
  <si>
    <t>Proulx</t>
  </si>
  <si>
    <t>Hillsborough-44</t>
  </si>
  <si>
    <t>Rep. Michele Peckham (R)</t>
  </si>
  <si>
    <t>Peckham, Michele</t>
  </si>
  <si>
    <t>Michele</t>
  </si>
  <si>
    <t>Peckham</t>
  </si>
  <si>
    <t>Rockingham-22</t>
  </si>
  <si>
    <t>Rep. Duane Brown (R)</t>
  </si>
  <si>
    <t>Brown, Duane</t>
  </si>
  <si>
    <t>Duane</t>
  </si>
  <si>
    <t>Brown</t>
  </si>
  <si>
    <t>Grafton-16</t>
  </si>
  <si>
    <t>Rep. Joshua Whitehouse (R)</t>
  </si>
  <si>
    <t>Whitehouse, Joshua</t>
  </si>
  <si>
    <t>Joshua</t>
  </si>
  <si>
    <t>Whitehouse</t>
  </si>
  <si>
    <t>Rep. John O'Connor (R)</t>
  </si>
  <si>
    <t>O'Connor, John</t>
  </si>
  <si>
    <t>O'Connor</t>
  </si>
  <si>
    <t>Rep. Jeffrey Oligny (R)</t>
  </si>
  <si>
    <t>Oligny, Jeffrey</t>
  </si>
  <si>
    <t>Oligny</t>
  </si>
  <si>
    <t>Rockingham-34</t>
  </si>
  <si>
    <t>Rep. Stephen Stepanek (R)</t>
  </si>
  <si>
    <t>Stepanek, Stephen</t>
  </si>
  <si>
    <t>Stepanek</t>
  </si>
  <si>
    <t>Rep. Neal Kurk (R)</t>
  </si>
  <si>
    <t>Kurk, Neal</t>
  </si>
  <si>
    <t>Neal</t>
  </si>
  <si>
    <t>Kurk</t>
  </si>
  <si>
    <t>Rep. Peggy McCarthy (R)</t>
  </si>
  <si>
    <t>McCarthy, Peggy</t>
  </si>
  <si>
    <t>Peggy</t>
  </si>
  <si>
    <t>Rep. Brad Bailey (R)</t>
  </si>
  <si>
    <t>Bailey, Brad</t>
  </si>
  <si>
    <t>Brad</t>
  </si>
  <si>
    <t>Bailey</t>
  </si>
  <si>
    <t>Grafton-14</t>
  </si>
  <si>
    <t>Rep. David Bickford (R)</t>
  </si>
  <si>
    <t>Bickford, David</t>
  </si>
  <si>
    <t>Bickford</t>
  </si>
  <si>
    <t>Rep. Anthony Pellegrino (R)</t>
  </si>
  <si>
    <t>Pellegrino, Anthony</t>
  </si>
  <si>
    <t>Anthony</t>
  </si>
  <si>
    <t>Pellegrino</t>
  </si>
  <si>
    <t>Rep. Daniel Donovan (R)</t>
  </si>
  <si>
    <t>Donovan, Daniel</t>
  </si>
  <si>
    <t>Donovan</t>
  </si>
  <si>
    <t>Rep. Mary Allen (R)</t>
  </si>
  <si>
    <t>Allen, Mary</t>
  </si>
  <si>
    <t>Mary</t>
  </si>
  <si>
    <t>Rockingham-15</t>
  </si>
  <si>
    <t>Rep. Fred Doucette (R)</t>
  </si>
  <si>
    <t>Doucette, Fred</t>
  </si>
  <si>
    <t>Fred</t>
  </si>
  <si>
    <t>Doucette</t>
  </si>
  <si>
    <t>Rep. Kathleen Souza (R)</t>
  </si>
  <si>
    <t>Souza, Kathleen</t>
  </si>
  <si>
    <t>Kathleen</t>
  </si>
  <si>
    <t>Souza</t>
  </si>
  <si>
    <t>Hillsborough-43</t>
  </si>
  <si>
    <t>Rep. Robert Luther (R)</t>
  </si>
  <si>
    <t>Luther, Robert</t>
  </si>
  <si>
    <t>Luther</t>
  </si>
  <si>
    <t>Rep. Thomas Walsh (R)</t>
  </si>
  <si>
    <t>Walsh, Thomas</t>
  </si>
  <si>
    <t>Walsh</t>
  </si>
  <si>
    <t>Rep. Laurence Rappaport (R)</t>
  </si>
  <si>
    <t>Rappaport, Laurence</t>
  </si>
  <si>
    <t>Laurence</t>
  </si>
  <si>
    <t>Rappaport</t>
  </si>
  <si>
    <t>Coos-1</t>
  </si>
  <si>
    <t>Rep. Jeffrey Shackett (R)</t>
  </si>
  <si>
    <t>Shackett, Jeffrey</t>
  </si>
  <si>
    <t>Shackett</t>
  </si>
  <si>
    <t>Rep. Patrick Abrami (R)</t>
  </si>
  <si>
    <t>Abrami, Patrick</t>
  </si>
  <si>
    <t>Patrick</t>
  </si>
  <si>
    <t>Abrami</t>
  </si>
  <si>
    <t>Rep. Rio Tilton (R)</t>
  </si>
  <si>
    <t>Tilton, Rio</t>
  </si>
  <si>
    <t>Rio</t>
  </si>
  <si>
    <t>Tilton</t>
  </si>
  <si>
    <t>Rep. Terry Wolf (R)</t>
  </si>
  <si>
    <t>Wolf, Terry</t>
  </si>
  <si>
    <t>Terry</t>
  </si>
  <si>
    <t>Wolf</t>
  </si>
  <si>
    <t>Rep. William Goulette (R)</t>
  </si>
  <si>
    <t>Goulette, William</t>
  </si>
  <si>
    <t>Goulette</t>
  </si>
  <si>
    <t>Rep. David Welch (R)</t>
  </si>
  <si>
    <t>Welch, David</t>
  </si>
  <si>
    <t>Welch</t>
  </si>
  <si>
    <t>C</t>
  </si>
  <si>
    <t>Rep. John Balcom (R)</t>
  </si>
  <si>
    <t>Balcom, John</t>
  </si>
  <si>
    <t>Balcom</t>
  </si>
  <si>
    <t>Rep. Sherman Packard (R)</t>
  </si>
  <si>
    <t>Packard, Sherman</t>
  </si>
  <si>
    <t>Sherman</t>
  </si>
  <si>
    <t>Packard</t>
  </si>
  <si>
    <t>Rep. Robert Nigrello (R)</t>
  </si>
  <si>
    <t>Nigrello, Robert</t>
  </si>
  <si>
    <t>Nigrello</t>
  </si>
  <si>
    <t>Rockingham-16</t>
  </si>
  <si>
    <t>Rep. Donald LeBrun (R)</t>
  </si>
  <si>
    <t>LeBrun, Donald</t>
  </si>
  <si>
    <t>LeBrun</t>
  </si>
  <si>
    <t>Rep. Daniel Tamburello (R)</t>
  </si>
  <si>
    <t>Tamburello, Daniel</t>
  </si>
  <si>
    <t>Tamburello</t>
  </si>
  <si>
    <t>Rep. Franklin Sterling (R)</t>
  </si>
  <si>
    <t>Sterling, Franklin</t>
  </si>
  <si>
    <t>Franklin</t>
  </si>
  <si>
    <t>Sterling</t>
  </si>
  <si>
    <t>Cheshire-14</t>
  </si>
  <si>
    <t>Rep. Robert Rowe (R)</t>
  </si>
  <si>
    <t>Rowe, Robert</t>
  </si>
  <si>
    <t>Rowe</t>
  </si>
  <si>
    <t>Rep. Arthur Barnes (R)</t>
  </si>
  <si>
    <t>Barnes, Arthur</t>
  </si>
  <si>
    <t>Arthur</t>
  </si>
  <si>
    <t>Barnes</t>
  </si>
  <si>
    <t>Rep. Chris Christensen (R)</t>
  </si>
  <si>
    <t>Christensen, Chris</t>
  </si>
  <si>
    <t>Christensen</t>
  </si>
  <si>
    <t>Rep. Rick Ladd (R)</t>
  </si>
  <si>
    <t>Ladd, Rick</t>
  </si>
  <si>
    <t>Ladd</t>
  </si>
  <si>
    <t>Grafton-4</t>
  </si>
  <si>
    <t>Rep. Mark McConkey (R)</t>
  </si>
  <si>
    <t>McConkey, Mark</t>
  </si>
  <si>
    <t>McConkey</t>
  </si>
  <si>
    <t>Carroll-3</t>
  </si>
  <si>
    <t>Rep. Ken Peterson (R)</t>
  </si>
  <si>
    <t>Peterson, Ken</t>
  </si>
  <si>
    <t>Ken</t>
  </si>
  <si>
    <t>Peterson</t>
  </si>
  <si>
    <t>Rep. Andre Martel (R)</t>
  </si>
  <si>
    <t>Martel, Andre</t>
  </si>
  <si>
    <t>Andre</t>
  </si>
  <si>
    <t>Martel</t>
  </si>
  <si>
    <t>Rep. Franklin Tilton (R)</t>
  </si>
  <si>
    <t>Tilton, Franklin</t>
  </si>
  <si>
    <t>Rep. Richard Barry (R)</t>
  </si>
  <si>
    <t>Barry, Richard</t>
  </si>
  <si>
    <t>Barry</t>
  </si>
  <si>
    <t>Rep. G. Thomas Cardon (R)</t>
  </si>
  <si>
    <t>Cardon, G. Thomas</t>
  </si>
  <si>
    <t>G. Thomas</t>
  </si>
  <si>
    <t>Cardon</t>
  </si>
  <si>
    <t>Rep. Carlos Gonzalez (R)</t>
  </si>
  <si>
    <t>Gonzalez, Carlos</t>
  </si>
  <si>
    <t>Carlos</t>
  </si>
  <si>
    <t>Gonzalez</t>
  </si>
  <si>
    <t>Hillsborough-45</t>
  </si>
  <si>
    <t>Rep. Phillip Straight (R)</t>
  </si>
  <si>
    <t>Straight, Phillip</t>
  </si>
  <si>
    <t>Phillip</t>
  </si>
  <si>
    <t>Straight</t>
  </si>
  <si>
    <t>Rep. Mary Griffin (R)</t>
  </si>
  <si>
    <t>Griffin, Mary</t>
  </si>
  <si>
    <t>Rep. John Sytek (R)</t>
  </si>
  <si>
    <t>Sytek, John</t>
  </si>
  <si>
    <t>Sytek</t>
  </si>
  <si>
    <t>Rep. Andrew Christie (R)</t>
  </si>
  <si>
    <t>Christie, Andrew</t>
  </si>
  <si>
    <t>Andrew</t>
  </si>
  <si>
    <t>Rockingham-37</t>
  </si>
  <si>
    <t>Rep. John Manning (R)</t>
  </si>
  <si>
    <t>Manning, John</t>
  </si>
  <si>
    <t>Manning</t>
  </si>
  <si>
    <t>Rep. Harold Parker (R)</t>
  </si>
  <si>
    <t>Parker, Harold</t>
  </si>
  <si>
    <t>Parker</t>
  </si>
  <si>
    <t>Carroll-6</t>
  </si>
  <si>
    <t>Rep. Joseph Guthrie (R)</t>
  </si>
  <si>
    <t>Guthrie, Joseph</t>
  </si>
  <si>
    <t>Guthrie</t>
  </si>
  <si>
    <t>Rep. Erin Hennessey (R)</t>
  </si>
  <si>
    <t>Hennessey, Erin</t>
  </si>
  <si>
    <t>Erin</t>
  </si>
  <si>
    <t>Hennessey</t>
  </si>
  <si>
    <t>Grafton-1</t>
  </si>
  <si>
    <t>Rep. Bill Nelson (R)</t>
  </si>
  <si>
    <t>Nelson, Bill</t>
  </si>
  <si>
    <t>Nelson</t>
  </si>
  <si>
    <t>Rep. David Milz (R)</t>
  </si>
  <si>
    <t>Milz, David</t>
  </si>
  <si>
    <t>Milz</t>
  </si>
  <si>
    <t>Rep. Steven Smith (R)</t>
  </si>
  <si>
    <t>Smith, Steven</t>
  </si>
  <si>
    <t>Sullivan-11</t>
  </si>
  <si>
    <t>Rep. Jack Flanagan (R)</t>
  </si>
  <si>
    <t>Flanagan, Jack</t>
  </si>
  <si>
    <t>Jack</t>
  </si>
  <si>
    <t>Flanagan</t>
  </si>
  <si>
    <t>Rep. Robert Haefner (R)</t>
  </si>
  <si>
    <t>Haefner, Robert</t>
  </si>
  <si>
    <t>Haefner</t>
  </si>
  <si>
    <t>Rep. Carolyn Matthews (R)</t>
  </si>
  <si>
    <t>Matthews, Carolyn</t>
  </si>
  <si>
    <t>Matthews</t>
  </si>
  <si>
    <t>Rep. David Russell (R)</t>
  </si>
  <si>
    <t>Russell, David</t>
  </si>
  <si>
    <t>Rep. Debra DeSimone (R)</t>
  </si>
  <si>
    <t>DeSimone, Debra</t>
  </si>
  <si>
    <t>Debra</t>
  </si>
  <si>
    <t>DeSimone</t>
  </si>
  <si>
    <t>Rockingham-14</t>
  </si>
  <si>
    <t>Rep. Steven Woitkun (R)</t>
  </si>
  <si>
    <t>Woitkun, Steven</t>
  </si>
  <si>
    <t>Woitkun</t>
  </si>
  <si>
    <t>Rockingham-33</t>
  </si>
  <si>
    <t>Rep. Betsy McKinney (R)</t>
  </si>
  <si>
    <t>McKinney, Betsy</t>
  </si>
  <si>
    <t>Betsy</t>
  </si>
  <si>
    <t>McKinney</t>
  </si>
  <si>
    <t>Rep. Charles McMahon (R)</t>
  </si>
  <si>
    <t>McMahon, Charles</t>
  </si>
  <si>
    <t>Charles</t>
  </si>
  <si>
    <t>McMahon</t>
  </si>
  <si>
    <t>Rep. Gene Chandler (R)</t>
  </si>
  <si>
    <t>Chandler, Gene</t>
  </si>
  <si>
    <t>Gene</t>
  </si>
  <si>
    <t>Chandler</t>
  </si>
  <si>
    <t>Carroll-1</t>
  </si>
  <si>
    <t>Rep. Robert Fesh (R)</t>
  </si>
  <si>
    <t>Fesh, Robert</t>
  </si>
  <si>
    <t>Fesh</t>
  </si>
  <si>
    <t>Rep. James Gray (R)</t>
  </si>
  <si>
    <t>Gray, James</t>
  </si>
  <si>
    <t>Gray</t>
  </si>
  <si>
    <t>Strafford-8</t>
  </si>
  <si>
    <t>Rep. William Infantine (R)</t>
  </si>
  <si>
    <t>Infantine, William</t>
  </si>
  <si>
    <t>Infantine</t>
  </si>
  <si>
    <t>Rep. Lars Christiansen (R)</t>
  </si>
  <si>
    <t>Christiansen, Lars</t>
  </si>
  <si>
    <t>Lars</t>
  </si>
  <si>
    <t>Christiansen</t>
  </si>
  <si>
    <t>Rep. James Devine (R)</t>
  </si>
  <si>
    <t>Devine, James</t>
  </si>
  <si>
    <t>Devine</t>
  </si>
  <si>
    <t>Rep. Peter Silva (R)</t>
  </si>
  <si>
    <t>Silva, Peter</t>
  </si>
  <si>
    <t>Silva</t>
  </si>
  <si>
    <t>Hillsborough-35</t>
  </si>
  <si>
    <t>Rep. Norman Major (R)</t>
  </si>
  <si>
    <t>Major, Norman</t>
  </si>
  <si>
    <t>Norman</t>
  </si>
  <si>
    <t>Major</t>
  </si>
  <si>
    <t>Rep. Barry Palmer (R)</t>
  </si>
  <si>
    <t>Palmer, Barry</t>
  </si>
  <si>
    <t>Palmer</t>
  </si>
  <si>
    <t>Rep. Stephen Schmidt (R)</t>
  </si>
  <si>
    <t>Schmidt, Stephen</t>
  </si>
  <si>
    <t>Schmidt</t>
  </si>
  <si>
    <t>Rep. Ronald Belanger (R)</t>
  </si>
  <si>
    <t>Belanger, Ronald</t>
  </si>
  <si>
    <t>Ronald</t>
  </si>
  <si>
    <t>Rep. William Friel (R)</t>
  </si>
  <si>
    <t>Friel, William</t>
  </si>
  <si>
    <t>Friel</t>
  </si>
  <si>
    <t>Rep. Benjamin Tilton (D)</t>
  </si>
  <si>
    <t>Tilton, Benjamin</t>
  </si>
  <si>
    <t>Benjamin</t>
  </si>
  <si>
    <t>Rep. Thomas Katsiantonis (D)</t>
  </si>
  <si>
    <t>Katsiantonis, Thomas</t>
  </si>
  <si>
    <t>Katsiantonis</t>
  </si>
  <si>
    <t>Rep. John Tholl (R)</t>
  </si>
  <si>
    <t>Tholl, John</t>
  </si>
  <si>
    <t>Tholl</t>
  </si>
  <si>
    <t>Coos-5</t>
  </si>
  <si>
    <t>Rep. Kathleen Hoelzel (R)</t>
  </si>
  <si>
    <t>Hoelzel, Kathleen</t>
  </si>
  <si>
    <t>Hoelzel</t>
  </si>
  <si>
    <t>Rep. Susan Emerson (R)</t>
  </si>
  <si>
    <t>Emerson, Susan</t>
  </si>
  <si>
    <t>Emerson</t>
  </si>
  <si>
    <t>Rep. Elisabeth Sanders (R)</t>
  </si>
  <si>
    <t>Sanders, Elisabeth</t>
  </si>
  <si>
    <t>Elisabeth</t>
  </si>
  <si>
    <t>Sanders</t>
  </si>
  <si>
    <t>Rockingham-12</t>
  </si>
  <si>
    <t>Rep. Ernest Bridge (R)</t>
  </si>
  <si>
    <t>Bridge, Ernest</t>
  </si>
  <si>
    <t>Ernest</t>
  </si>
  <si>
    <t>Bridge</t>
  </si>
  <si>
    <t>Rep. Guy Comtois (R)</t>
  </si>
  <si>
    <t>Comtois, Guy</t>
  </si>
  <si>
    <t>Guy</t>
  </si>
  <si>
    <t>Comtois</t>
  </si>
  <si>
    <t>Belknap-7</t>
  </si>
  <si>
    <t>Rep. David Hess (R)</t>
  </si>
  <si>
    <t>Hess, David</t>
  </si>
  <si>
    <t>Hess</t>
  </si>
  <si>
    <t>C-</t>
  </si>
  <si>
    <t>Rep. Shem Kellogg (R)</t>
  </si>
  <si>
    <t>Kellogg, Shem</t>
  </si>
  <si>
    <t>Shem</t>
  </si>
  <si>
    <t>Kellogg</t>
  </si>
  <si>
    <t>Rep. Anne Priestley (R)</t>
  </si>
  <si>
    <t>Priestley, Anne</t>
  </si>
  <si>
    <t>Anne</t>
  </si>
  <si>
    <t>Priestley</t>
  </si>
  <si>
    <t>Rep. Ted Rokas (D)</t>
  </si>
  <si>
    <t>Rokas, Ted</t>
  </si>
  <si>
    <t>Rokas</t>
  </si>
  <si>
    <t>Rep. Herbert Richardson (R)</t>
  </si>
  <si>
    <t>Richardson, Herbert</t>
  </si>
  <si>
    <t>Richardson</t>
  </si>
  <si>
    <t>Coos-4</t>
  </si>
  <si>
    <t>Rep. Gary Azarian (R)</t>
  </si>
  <si>
    <t>Azarian, Gary</t>
  </si>
  <si>
    <t>Azarian</t>
  </si>
  <si>
    <t>Rep. Donald Flanders (R)</t>
  </si>
  <si>
    <t>Flanders, Donald</t>
  </si>
  <si>
    <t>Flanders</t>
  </si>
  <si>
    <t>Rep. Frank Kotowski (R)</t>
  </si>
  <si>
    <t>Kotowski, Frank</t>
  </si>
  <si>
    <t>Kotowski</t>
  </si>
  <si>
    <t>Rep. Joseph Hagan (R)</t>
  </si>
  <si>
    <t>Hagan, Joseph</t>
  </si>
  <si>
    <t>Hagan</t>
  </si>
  <si>
    <t>Rep. Shawn Jasper (R)</t>
  </si>
  <si>
    <t>Jasper, Shawn</t>
  </si>
  <si>
    <t>Jasper</t>
  </si>
  <si>
    <t>Speaker</t>
  </si>
  <si>
    <t>Rep. Dennis Fields (R)</t>
  </si>
  <si>
    <t>Fields, Dennis</t>
  </si>
  <si>
    <t>Fields</t>
  </si>
  <si>
    <t>Rep. Chris Brown (D)</t>
  </si>
  <si>
    <t>Brown, Chris</t>
  </si>
  <si>
    <t>Grafton-12</t>
  </si>
  <si>
    <t>Rep. Karen Umberger (R)</t>
  </si>
  <si>
    <t>Umberger, Karen</t>
  </si>
  <si>
    <t>Karen</t>
  </si>
  <si>
    <t>Umberger</t>
  </si>
  <si>
    <t>Rep. Carolyn Gargasz (R)</t>
  </si>
  <si>
    <t>Gargasz, Carolyn</t>
  </si>
  <si>
    <t>Gargasz</t>
  </si>
  <si>
    <t>Rep. Marcia Moody (D)</t>
  </si>
  <si>
    <t>Moody, Marcia</t>
  </si>
  <si>
    <t>Marcia</t>
  </si>
  <si>
    <t>Moody</t>
  </si>
  <si>
    <t>Rep. Richard Hinch (R)</t>
  </si>
  <si>
    <t>Hinch, Richard</t>
  </si>
  <si>
    <t>Hinch</t>
  </si>
  <si>
    <t>Rep. David Kidder (R)</t>
  </si>
  <si>
    <t>Kidder, David</t>
  </si>
  <si>
    <t>Kidder</t>
  </si>
  <si>
    <t>Merrimack-5</t>
  </si>
  <si>
    <t>Rep. Karel Crawford (R)</t>
  </si>
  <si>
    <t>Crawford, Karel</t>
  </si>
  <si>
    <t>Karel</t>
  </si>
  <si>
    <t>Crawford</t>
  </si>
  <si>
    <t>Rep. David Pierce (R)</t>
  </si>
  <si>
    <t>Pierce, David</t>
  </si>
  <si>
    <t>Pierce</t>
  </si>
  <si>
    <t>Rep. Charlene Takesian (R)</t>
  </si>
  <si>
    <t>Takesian, Charlene</t>
  </si>
  <si>
    <t>Charlene</t>
  </si>
  <si>
    <t>Takesian</t>
  </si>
  <si>
    <t>Rep. Robert Elliott (R)</t>
  </si>
  <si>
    <t>Elliott, Robert</t>
  </si>
  <si>
    <t>Elliott</t>
  </si>
  <si>
    <t>Rep. John Fothergill (R)</t>
  </si>
  <si>
    <t>Fothergill, John</t>
  </si>
  <si>
    <t>Fothergill</t>
  </si>
  <si>
    <t>Rep. Rebecca Brown (D)</t>
  </si>
  <si>
    <t>Brown, Rebecca</t>
  </si>
  <si>
    <t>Rebecca</t>
  </si>
  <si>
    <t>Grafton-2</t>
  </si>
  <si>
    <t>Rep. Janice Gardner (D)</t>
  </si>
  <si>
    <t>Gardner, Janice</t>
  </si>
  <si>
    <t>Janice</t>
  </si>
  <si>
    <t>Gardner</t>
  </si>
  <si>
    <t>Strafford-15</t>
  </si>
  <si>
    <t>Rep. James Grenier (R)</t>
  </si>
  <si>
    <t>Grenier, James</t>
  </si>
  <si>
    <t>Grenier</t>
  </si>
  <si>
    <t>Sullivan-7</t>
  </si>
  <si>
    <t>Rep. James Verschueren (D)</t>
  </si>
  <si>
    <t>Verschueren, James</t>
  </si>
  <si>
    <t>Verschueren</t>
  </si>
  <si>
    <t>Strafford-13</t>
  </si>
  <si>
    <t>Rep. Barbara Shaw (D)</t>
  </si>
  <si>
    <t>Shaw, Barbara</t>
  </si>
  <si>
    <t>Shaw</t>
  </si>
  <si>
    <t>D+</t>
  </si>
  <si>
    <t>Rep. Kenneth Gidge (D)</t>
  </si>
  <si>
    <t>Gidge, Kenneth</t>
  </si>
  <si>
    <t>Gidge</t>
  </si>
  <si>
    <t>Hillsborough-33</t>
  </si>
  <si>
    <t>Rep. Andrew O'Hearne (D)</t>
  </si>
  <si>
    <t>O'Hearne, Andrew</t>
  </si>
  <si>
    <t>O'Hearne</t>
  </si>
  <si>
    <t>Sullivan-3</t>
  </si>
  <si>
    <t>Rep. Travis Bennett (D)</t>
  </si>
  <si>
    <t>Bennett, Travis</t>
  </si>
  <si>
    <t>Travis</t>
  </si>
  <si>
    <t>Bennett</t>
  </si>
  <si>
    <t>Grafton-8</t>
  </si>
  <si>
    <t>Rep. William O'Neil (D)</t>
  </si>
  <si>
    <t>O'Neil, William</t>
  </si>
  <si>
    <t>O'Neil</t>
  </si>
  <si>
    <t>Hillsborough-9</t>
  </si>
  <si>
    <t>Rep. Wendy Piper (D)</t>
  </si>
  <si>
    <t>Piper, Wendy</t>
  </si>
  <si>
    <t>Wendy</t>
  </si>
  <si>
    <t>Piper</t>
  </si>
  <si>
    <t>Grafton-10</t>
  </si>
  <si>
    <t>Rep. Kris Roberts (D)</t>
  </si>
  <si>
    <t>Roberts, Kris</t>
  </si>
  <si>
    <t>Kris</t>
  </si>
  <si>
    <t>Roberts</t>
  </si>
  <si>
    <t>Cheshire-16</t>
  </si>
  <si>
    <t>Rep. Dale Sprague (D)</t>
  </si>
  <si>
    <t>Sprague, Dale</t>
  </si>
  <si>
    <t>Dale</t>
  </si>
  <si>
    <t>Sprague</t>
  </si>
  <si>
    <t>Strafford-18</t>
  </si>
  <si>
    <t>Rep. Sharon Nordgren (D)</t>
  </si>
  <si>
    <t>Nordgren, Sharon</t>
  </si>
  <si>
    <t>Sharon</t>
  </si>
  <si>
    <t>Nordgren</t>
  </si>
  <si>
    <t>Rep. Jean Jeudy (D)</t>
  </si>
  <si>
    <t>Jeudy, Jean</t>
  </si>
  <si>
    <t>Jean</t>
  </si>
  <si>
    <t>Jeudy</t>
  </si>
  <si>
    <t>Hillsborough-10</t>
  </si>
  <si>
    <t>Rep. Efstathia Booras (D)</t>
  </si>
  <si>
    <t>Booras, Efstathia</t>
  </si>
  <si>
    <t>Efstathia</t>
  </si>
  <si>
    <t>Booras</t>
  </si>
  <si>
    <t>Rep. Larry Phillips (D)</t>
  </si>
  <si>
    <t>Phillips, Larry</t>
  </si>
  <si>
    <t>Phillips</t>
  </si>
  <si>
    <t>Rep. Kenneth Ward (D)</t>
  </si>
  <si>
    <t>Ward, Kenneth</t>
  </si>
  <si>
    <t>Strafford-21</t>
  </si>
  <si>
    <t>Rep. Andrew Schmidt (D)</t>
  </si>
  <si>
    <t>Schmidt, Andrew</t>
  </si>
  <si>
    <t>Sullivan-1</t>
  </si>
  <si>
    <t>Rep. Deborah Wheeler (D)</t>
  </si>
  <si>
    <t>Wheeler, Deborah</t>
  </si>
  <si>
    <t>Deborah</t>
  </si>
  <si>
    <t>Wheeler</t>
  </si>
  <si>
    <t>Rep. Armand Forest (D)</t>
  </si>
  <si>
    <t>Forest, Armand</t>
  </si>
  <si>
    <t>Armand</t>
  </si>
  <si>
    <t>Forest</t>
  </si>
  <si>
    <t>Hillsborough-18</t>
  </si>
  <si>
    <t>Rep. Dick Patten (D)</t>
  </si>
  <si>
    <t>Patten, Dick</t>
  </si>
  <si>
    <t>Patten</t>
  </si>
  <si>
    <t>Merrimack-17</t>
  </si>
  <si>
    <t>Rep. Geoffrey Hirsch (D)</t>
  </si>
  <si>
    <t>Hirsch, Geoffrey</t>
  </si>
  <si>
    <t>Geoffrey</t>
  </si>
  <si>
    <t>Hirsch</t>
  </si>
  <si>
    <t>Merrimack-6</t>
  </si>
  <si>
    <t>Rep. Jane Beaulieu (D)</t>
  </si>
  <si>
    <t>Beaulieu, Jane</t>
  </si>
  <si>
    <t>Jane</t>
  </si>
  <si>
    <t>Beaulieu</t>
  </si>
  <si>
    <t>Rep. Roger Berube (D)</t>
  </si>
  <si>
    <t>Berube, Roger</t>
  </si>
  <si>
    <t>Roger</t>
  </si>
  <si>
    <t>Berube</t>
  </si>
  <si>
    <t>Rep. Chip Rice (D)</t>
  </si>
  <si>
    <t>Rice, Chip</t>
  </si>
  <si>
    <t>Chip</t>
  </si>
  <si>
    <t>Merrimack-27</t>
  </si>
  <si>
    <t>Rep. David Woodbury (D)</t>
  </si>
  <si>
    <t>Woodbury, David</t>
  </si>
  <si>
    <t>Woodbury</t>
  </si>
  <si>
    <t>Rep. Larry Converse (D)</t>
  </si>
  <si>
    <t>Converse, Larry</t>
  </si>
  <si>
    <t>Converse</t>
  </si>
  <si>
    <t>Sullivan-4</t>
  </si>
  <si>
    <t>Rep. Alan Turcotte (D)</t>
  </si>
  <si>
    <t>Turcotte, Alan</t>
  </si>
  <si>
    <t>Alan</t>
  </si>
  <si>
    <t>Merrimack-22</t>
  </si>
  <si>
    <t>Rep. Linda DiSilvestro (D)</t>
  </si>
  <si>
    <t>DiSilvestro, Linda</t>
  </si>
  <si>
    <t>DiSilvestro</t>
  </si>
  <si>
    <t>Rep. Andrew White (D)</t>
  </si>
  <si>
    <t>White, Andrew</t>
  </si>
  <si>
    <t>White</t>
  </si>
  <si>
    <t>Grafton-13</t>
  </si>
  <si>
    <t>Rep. Douglas Ley (D)</t>
  </si>
  <si>
    <t>Ley, Douglas</t>
  </si>
  <si>
    <t>Ley</t>
  </si>
  <si>
    <t>Cheshire-9</t>
  </si>
  <si>
    <t>Rep. Henry Parkhurst (D)</t>
  </si>
  <si>
    <t>Parkhurst, Henry</t>
  </si>
  <si>
    <t>Henry</t>
  </si>
  <si>
    <t>Parkhurst</t>
  </si>
  <si>
    <t>Cheshire-13</t>
  </si>
  <si>
    <t>Rep. Marjorie Smith (D)</t>
  </si>
  <si>
    <t>Smith, Marjorie</t>
  </si>
  <si>
    <t>Marjorie</t>
  </si>
  <si>
    <t>Strafford-6</t>
  </si>
  <si>
    <t>Rep. Susan Ticehurst (D)</t>
  </si>
  <si>
    <t>Ticehurst, Susan</t>
  </si>
  <si>
    <t>Ticehurst</t>
  </si>
  <si>
    <t>Rep. Timothy Smith (D)</t>
  </si>
  <si>
    <t>Smith, Timothy</t>
  </si>
  <si>
    <t>Rep. Helen Deloge (D)</t>
  </si>
  <si>
    <t>Deloge, Helen</t>
  </si>
  <si>
    <t>Helen</t>
  </si>
  <si>
    <t>Deloge</t>
  </si>
  <si>
    <t>Merrimack-16</t>
  </si>
  <si>
    <t>Rep. Audrey Stevens (D)</t>
  </si>
  <si>
    <t>Stevens, Audrey</t>
  </si>
  <si>
    <t>Audrey</t>
  </si>
  <si>
    <t>Stevens</t>
  </si>
  <si>
    <t>Strafford-7</t>
  </si>
  <si>
    <t>Rep. Thomas Buco (D)</t>
  </si>
  <si>
    <t>Buco, Thomas</t>
  </si>
  <si>
    <t>Buco</t>
  </si>
  <si>
    <t>Rep. Patricia Lovejoy (D)</t>
  </si>
  <si>
    <t>Lovejoy, Patricia</t>
  </si>
  <si>
    <t>Patricia</t>
  </si>
  <si>
    <t>Lovejoy</t>
  </si>
  <si>
    <t>Rockingham-36</t>
  </si>
  <si>
    <t>Rep. Alethea Froburg (D)</t>
  </si>
  <si>
    <t>Froburg, Alethea</t>
  </si>
  <si>
    <t>Alethea</t>
  </si>
  <si>
    <t>Froburg</t>
  </si>
  <si>
    <t>Coos-3</t>
  </si>
  <si>
    <t>Rep. Christopher Herbert (D)</t>
  </si>
  <si>
    <t>Herbert, Christopher</t>
  </si>
  <si>
    <t>Rep. Thomas Sherman (D)</t>
  </si>
  <si>
    <t>Sherman, Thomas</t>
  </si>
  <si>
    <t>Rockingham-24</t>
  </si>
  <si>
    <t>Rep. Barbara French (D)</t>
  </si>
  <si>
    <t>French, Barbara</t>
  </si>
  <si>
    <t>D-</t>
  </si>
  <si>
    <t>Rep. Robert Theberge (D)</t>
  </si>
  <si>
    <t>Theberge, Robert</t>
  </si>
  <si>
    <t>Theberge</t>
  </si>
  <si>
    <t>Rep. Howard Moffett (D)</t>
  </si>
  <si>
    <t>Moffett, Howard</t>
  </si>
  <si>
    <t>Moffett</t>
  </si>
  <si>
    <t>Merrimack-9</t>
  </si>
  <si>
    <t>Rep. Daniel Eaton (D)</t>
  </si>
  <si>
    <t>Eaton, Daniel</t>
  </si>
  <si>
    <t>Eaton</t>
  </si>
  <si>
    <t>Cheshire-3</t>
  </si>
  <si>
    <t>Rep. Robert Walsh (D)</t>
  </si>
  <si>
    <t>Walsh, Robert</t>
  </si>
  <si>
    <t>Rep. Michael O'Brien (D)</t>
  </si>
  <si>
    <t>O'Brien, Michael</t>
  </si>
  <si>
    <t>Rep. Timothy Robertson (D)</t>
  </si>
  <si>
    <t>Robertson, Timothy</t>
  </si>
  <si>
    <t>Robertson</t>
  </si>
  <si>
    <t>Cheshire-6</t>
  </si>
  <si>
    <t>Rep. Susan Treleaven (D)</t>
  </si>
  <si>
    <t>Treleaven, Susan</t>
  </si>
  <si>
    <t>Treleaven</t>
  </si>
  <si>
    <t>Rep. Frank Heffron (D)</t>
  </si>
  <si>
    <t>Heffron, Frank</t>
  </si>
  <si>
    <t>Heffron</t>
  </si>
  <si>
    <t>Rockingham-18</t>
  </si>
  <si>
    <t>Rep. Gladys Johnsen (D)</t>
  </si>
  <si>
    <t>Johnsen, Gladys</t>
  </si>
  <si>
    <t>Gladys</t>
  </si>
  <si>
    <t>Johnsen</t>
  </si>
  <si>
    <t>Cheshire-7</t>
  </si>
  <si>
    <t>Rep. Daniel Sullivan (D)</t>
  </si>
  <si>
    <t>Sullivan, Daniel</t>
  </si>
  <si>
    <t>Hillsborough-42</t>
  </si>
  <si>
    <t>Rep. Naida Kaen (D)</t>
  </si>
  <si>
    <t>Kaen, Naida</t>
  </si>
  <si>
    <t>Naida</t>
  </si>
  <si>
    <t>Kaen</t>
  </si>
  <si>
    <t>Strafford-5</t>
  </si>
  <si>
    <t>Rep. Linda Massimilla (D)</t>
  </si>
  <si>
    <t>Massimilla, Linda</t>
  </si>
  <si>
    <t>Massimilla</t>
  </si>
  <si>
    <t>Rep. William Hatch (D)</t>
  </si>
  <si>
    <t>Hatch, William</t>
  </si>
  <si>
    <t>Hatch</t>
  </si>
  <si>
    <t>Coos-6</t>
  </si>
  <si>
    <t>Rep. Caroletta Alicea (D)</t>
  </si>
  <si>
    <t>Alicea, Caroletta</t>
  </si>
  <si>
    <t>Caroletta</t>
  </si>
  <si>
    <t>Alicea</t>
  </si>
  <si>
    <t>Merrimack-8</t>
  </si>
  <si>
    <t>Rep. C. Lee Guerette (D)</t>
  </si>
  <si>
    <t>Guerette, C. Lee</t>
  </si>
  <si>
    <t>C. Lee</t>
  </si>
  <si>
    <t>Guerette</t>
  </si>
  <si>
    <t>Rep. Martin Jack (D)</t>
  </si>
  <si>
    <t>Jack, Martin</t>
  </si>
  <si>
    <t>Rep. Alexis Simpson (D)</t>
  </si>
  <si>
    <t>Simpson, Alexis</t>
  </si>
  <si>
    <t>Alexis</t>
  </si>
  <si>
    <t>Simpson</t>
  </si>
  <si>
    <t>Rep. Jacqueline Cali-Pitts (D)</t>
  </si>
  <si>
    <t>Cali-Pitts, Jacqueline</t>
  </si>
  <si>
    <t>Jacqueline</t>
  </si>
  <si>
    <t>Cali-Pitts</t>
  </si>
  <si>
    <t>Rockingham-30</t>
  </si>
  <si>
    <t>Rep. Ivy Vann (D)</t>
  </si>
  <si>
    <t>Vann, Ivy</t>
  </si>
  <si>
    <t>Ivy</t>
  </si>
  <si>
    <t>Vann</t>
  </si>
  <si>
    <t>Hillsborough-24</t>
  </si>
  <si>
    <t>Rep. Alan Cohen (D)</t>
  </si>
  <si>
    <t>Cohen, Alan</t>
  </si>
  <si>
    <t>Cohen</t>
  </si>
  <si>
    <t>Rep. Mary Gile (D)</t>
  </si>
  <si>
    <t>Gile, Mary</t>
  </si>
  <si>
    <t>Gile</t>
  </si>
  <si>
    <t>Rep. Thomas Southworth (D)</t>
  </si>
  <si>
    <t>Southworth, Thomas</t>
  </si>
  <si>
    <t>Southworth</t>
  </si>
  <si>
    <t>Strafford-20</t>
  </si>
  <si>
    <t>Rep. Robert Cushing (D)</t>
  </si>
  <si>
    <t>Cushing, Robert</t>
  </si>
  <si>
    <t>Cushing</t>
  </si>
  <si>
    <t>Rep. Michael Edgar (D)</t>
  </si>
  <si>
    <t>Edgar, Michael</t>
  </si>
  <si>
    <t>Edgar</t>
  </si>
  <si>
    <t>Rep. Peter Bixby (D)</t>
  </si>
  <si>
    <t>Bixby, Peter</t>
  </si>
  <si>
    <t>Bixby</t>
  </si>
  <si>
    <t>Rep. Virginia Irwin (D)</t>
  </si>
  <si>
    <t>Irwin, Virginia</t>
  </si>
  <si>
    <t>Virginia</t>
  </si>
  <si>
    <t>Irwin</t>
  </si>
  <si>
    <t>Sullivan-9</t>
  </si>
  <si>
    <t>Rep. Richard McNamara (D)</t>
  </si>
  <si>
    <t>McNamara, Richard</t>
  </si>
  <si>
    <t>McNamara</t>
  </si>
  <si>
    <t>Rep. Debbie DiFranco (D)</t>
  </si>
  <si>
    <t>DiFranco, Debbie</t>
  </si>
  <si>
    <t>Debbie</t>
  </si>
  <si>
    <t>DiFranco</t>
  </si>
  <si>
    <t>Rockingham-27</t>
  </si>
  <si>
    <t>Rep. Yvonne Thomas (D)</t>
  </si>
  <si>
    <t>Thomas, Yvonne</t>
  </si>
  <si>
    <t>Rep. Benjamin Baroody (D)</t>
  </si>
  <si>
    <t>Baroody, Benjamin</t>
  </si>
  <si>
    <t>Baroody</t>
  </si>
  <si>
    <t>Rep. Peter Leishman (D)</t>
  </si>
  <si>
    <t>Leishman, Peter</t>
  </si>
  <si>
    <t>Leishman</t>
  </si>
  <si>
    <t>Rep. Lee Oxenham (D)</t>
  </si>
  <si>
    <t>Oxenham, Lee</t>
  </si>
  <si>
    <t>Lee</t>
  </si>
  <si>
    <t>Oxenham</t>
  </si>
  <si>
    <t>Rep. Timothy Soucy (D)</t>
  </si>
  <si>
    <t>Soucy, Timothy</t>
  </si>
  <si>
    <t>Soucy</t>
  </si>
  <si>
    <t>Rep. Jacalyn Cilley (D)</t>
  </si>
  <si>
    <t>Cilley, Jacalyn</t>
  </si>
  <si>
    <t>Jacalyn</t>
  </si>
  <si>
    <t>Cilley</t>
  </si>
  <si>
    <t>Rep. Len DiSesa (D)</t>
  </si>
  <si>
    <t>DiSesa, Len</t>
  </si>
  <si>
    <t>Len</t>
  </si>
  <si>
    <t>DiSesa</t>
  </si>
  <si>
    <t>Strafford-16</t>
  </si>
  <si>
    <t>Rep. Mario Ratzki (D)</t>
  </si>
  <si>
    <t>Ratzki, Mario</t>
  </si>
  <si>
    <t>Mario</t>
  </si>
  <si>
    <t>Ratzki</t>
  </si>
  <si>
    <t>Merrimack-1</t>
  </si>
  <si>
    <t>Rep. Gilman Shattuck (D)</t>
  </si>
  <si>
    <t>Shattuck, Gilman</t>
  </si>
  <si>
    <t>Gilman</t>
  </si>
  <si>
    <t>Shattuck</t>
  </si>
  <si>
    <t>Hillsborough-1</t>
  </si>
  <si>
    <t>Rep. John Bordenet (D)</t>
  </si>
  <si>
    <t>Bordenet, John</t>
  </si>
  <si>
    <t>Bordenet</t>
  </si>
  <si>
    <t>Cheshire-5</t>
  </si>
  <si>
    <t>Rep. Suzanne Gottling (D)</t>
  </si>
  <si>
    <t>Gottling, Suzanne</t>
  </si>
  <si>
    <t>Suzanne</t>
  </si>
  <si>
    <t>Gottling</t>
  </si>
  <si>
    <t>Sullivan-2</t>
  </si>
  <si>
    <t>Rep. George Saunderson (D)</t>
  </si>
  <si>
    <t>Saunderson, George</t>
  </si>
  <si>
    <t>Saunderson</t>
  </si>
  <si>
    <t>Rep. Robert Backus (D)</t>
  </si>
  <si>
    <t>Backus, Robert</t>
  </si>
  <si>
    <t>Backus</t>
  </si>
  <si>
    <t>Rep. Martha Hennessey (D)</t>
  </si>
  <si>
    <t>Hennessey, Martha</t>
  </si>
  <si>
    <t>Martha</t>
  </si>
  <si>
    <t>Rep. Judith Spang (D)</t>
  </si>
  <si>
    <t>Spang, Judith</t>
  </si>
  <si>
    <t>Judith</t>
  </si>
  <si>
    <t>Spang</t>
  </si>
  <si>
    <t>Rep. Tara Sad (D)</t>
  </si>
  <si>
    <t>Sad, Tara</t>
  </si>
  <si>
    <t>Tara</t>
  </si>
  <si>
    <t>Sad</t>
  </si>
  <si>
    <t>Cheshire-1</t>
  </si>
  <si>
    <t>Rep. Richard Ames (D)</t>
  </si>
  <si>
    <t>Ames, Richard</t>
  </si>
  <si>
    <t>Ames</t>
  </si>
  <si>
    <t>Rep. Clyde Carson (D)</t>
  </si>
  <si>
    <t>Carson, Clyde</t>
  </si>
  <si>
    <t>Clyde</t>
  </si>
  <si>
    <t>Carson</t>
  </si>
  <si>
    <t>Merrimack-7</t>
  </si>
  <si>
    <t>Rep. Karen Ebel (D)</t>
  </si>
  <si>
    <t>Ebel, Karen</t>
  </si>
  <si>
    <t>Ebel</t>
  </si>
  <si>
    <t>Rep. James MacKay (D)</t>
  </si>
  <si>
    <t>MacKay, James</t>
  </si>
  <si>
    <t>MacKay</t>
  </si>
  <si>
    <t>Merrimack-14</t>
  </si>
  <si>
    <t>F</t>
  </si>
  <si>
    <t>Rep. David Karrick (D)</t>
  </si>
  <si>
    <t>Karrick, David</t>
  </si>
  <si>
    <t>Karrick</t>
  </si>
  <si>
    <t>Merrimack-25</t>
  </si>
  <si>
    <t>Rep. Wayne Moynihan (D)</t>
  </si>
  <si>
    <t>Moynihan, Wayne</t>
  </si>
  <si>
    <t>Wayne</t>
  </si>
  <si>
    <t>Moynihan</t>
  </si>
  <si>
    <t>Coos-2</t>
  </si>
  <si>
    <t>Rep. William Pearson (D)</t>
  </si>
  <si>
    <t>Pearson, William</t>
  </si>
  <si>
    <t>Pearson</t>
  </si>
  <si>
    <t>Cheshire-4</t>
  </si>
  <si>
    <t>Rep. Paul Henle (D)</t>
  </si>
  <si>
    <t>Henle, Paul</t>
  </si>
  <si>
    <t>Henle</t>
  </si>
  <si>
    <t>Merrimack-12</t>
  </si>
  <si>
    <t>Rep. Paula Bradley (D)</t>
  </si>
  <si>
    <t>Bradley, Paula</t>
  </si>
  <si>
    <t>Paula</t>
  </si>
  <si>
    <t>Bradley</t>
  </si>
  <si>
    <t>Merrimack-18</t>
  </si>
  <si>
    <t>Rep. Mary Freitas (D)</t>
  </si>
  <si>
    <t>Freitas, Mary</t>
  </si>
  <si>
    <t>Freitas</t>
  </si>
  <si>
    <t>Hillsborough-14</t>
  </si>
  <si>
    <t>Rep. Suzanne Harvey (D)</t>
  </si>
  <si>
    <t>Harvey, Suzanne</t>
  </si>
  <si>
    <t>Harvey</t>
  </si>
  <si>
    <t>Rep. Gerald Ward (D)</t>
  </si>
  <si>
    <t>Ward, Gerald</t>
  </si>
  <si>
    <t>Gerald</t>
  </si>
  <si>
    <t>Rockingham-28</t>
  </si>
  <si>
    <t>Rep. Kermit Williams (D)</t>
  </si>
  <si>
    <t>Williams, Kermit</t>
  </si>
  <si>
    <t>Kermit</t>
  </si>
  <si>
    <t>Williams</t>
  </si>
  <si>
    <t>Hillsborough-4</t>
  </si>
  <si>
    <t>Rep. Patricia Higgins (D)</t>
  </si>
  <si>
    <t>Higgins, Patricia</t>
  </si>
  <si>
    <t>Higgins</t>
  </si>
  <si>
    <t>Rep. Raymond Gagnon (D)</t>
  </si>
  <si>
    <t>Gagnon, Raymond</t>
  </si>
  <si>
    <t>Gagnon</t>
  </si>
  <si>
    <t>Sullivan-5</t>
  </si>
  <si>
    <t>Rep. Patrick Long (D)</t>
  </si>
  <si>
    <t>Long, Patrick</t>
  </si>
  <si>
    <t>Rep. Carol Roberts (D)</t>
  </si>
  <si>
    <t>Roberts, Carol</t>
  </si>
  <si>
    <t>Rep. Christy Bartlett (D)</t>
  </si>
  <si>
    <t>Bartlett, Christy</t>
  </si>
  <si>
    <t>Christy</t>
  </si>
  <si>
    <t>Bartlett</t>
  </si>
  <si>
    <t>Merrimack-19</t>
  </si>
  <si>
    <t>Rep. Paula Francese (D)</t>
  </si>
  <si>
    <t>Francese, Paula</t>
  </si>
  <si>
    <t>Francese</t>
  </si>
  <si>
    <t>Rep. Linda Kenison (D)</t>
  </si>
  <si>
    <t>Kenison, Linda</t>
  </si>
  <si>
    <t>Kenison</t>
  </si>
  <si>
    <t>Merrimack-15</t>
  </si>
  <si>
    <t>Rep. Rebecca McBeath (D)</t>
  </si>
  <si>
    <t>McBeath, Rebecca</t>
  </si>
  <si>
    <t>McBeath</t>
  </si>
  <si>
    <t>Rockingham-26</t>
  </si>
  <si>
    <t>Rep. Bruce Tatro (D)</t>
  </si>
  <si>
    <t>Tatro, Bruce</t>
  </si>
  <si>
    <t>Tatro</t>
  </si>
  <si>
    <t>Cheshire-15</t>
  </si>
  <si>
    <t>Rep. John Mann (D)</t>
  </si>
  <si>
    <t>Mann, John</t>
  </si>
  <si>
    <t>Mann</t>
  </si>
  <si>
    <t>Cheshire-2</t>
  </si>
  <si>
    <t>Rep. Deanna Rollo (D)</t>
  </si>
  <si>
    <t>Rollo, Deanna</t>
  </si>
  <si>
    <t>Deanna</t>
  </si>
  <si>
    <t>Rollo</t>
  </si>
  <si>
    <t>Rep. Kendall Snow (D)</t>
  </si>
  <si>
    <t>Snow, Kendall</t>
  </si>
  <si>
    <t>Kendall</t>
  </si>
  <si>
    <t>Snow</t>
  </si>
  <si>
    <t>Rep. Lucy Weber (D)</t>
  </si>
  <si>
    <t>Weber, Lucy</t>
  </si>
  <si>
    <t>Lucy</t>
  </si>
  <si>
    <t>Weber</t>
  </si>
  <si>
    <t>Rep. Jeffrey Goley (D)</t>
  </si>
  <si>
    <t>Goley, Jeffrey</t>
  </si>
  <si>
    <t>Goley</t>
  </si>
  <si>
    <t>Rep. Patricia Cornell (D)</t>
  </si>
  <si>
    <t>Cornell, Patricia</t>
  </si>
  <si>
    <t>Cornell</t>
  </si>
  <si>
    <t>Rep. John Cloutier (D)</t>
  </si>
  <si>
    <t>Cloutier, John</t>
  </si>
  <si>
    <t>Cloutier</t>
  </si>
  <si>
    <t>Sullivan-10</t>
  </si>
  <si>
    <t>Rep. Laura Pantelakos (D)</t>
  </si>
  <si>
    <t>Pantelakos, Laura</t>
  </si>
  <si>
    <t>Pantelakos</t>
  </si>
  <si>
    <t>Rockingham-25</t>
  </si>
  <si>
    <t>Rep. Daniel Hansberry (D)</t>
  </si>
  <si>
    <t>Hansberry, Daniel</t>
  </si>
  <si>
    <t>Hansberry</t>
  </si>
  <si>
    <t>Rep. Dianne Schuett (D)</t>
  </si>
  <si>
    <t>Schuett, Dianne</t>
  </si>
  <si>
    <t>Dianne</t>
  </si>
  <si>
    <t>Schuett</t>
  </si>
  <si>
    <t>Rep. Suzanne Smith (D)</t>
  </si>
  <si>
    <t>Smith, Suzanne</t>
  </si>
  <si>
    <t>Rep. Susan Almy (D)</t>
  </si>
  <si>
    <t>Almy, Susan</t>
  </si>
  <si>
    <t>Almy</t>
  </si>
  <si>
    <t>Rep. Mary Gorman (D)</t>
  </si>
  <si>
    <t>Gorman, Mary</t>
  </si>
  <si>
    <t>Gorman</t>
  </si>
  <si>
    <t>Hillsborough-31</t>
  </si>
  <si>
    <t>Rep. Jonathan Manley (D)</t>
  </si>
  <si>
    <t>Manley, Jonathan</t>
  </si>
  <si>
    <t>Jonathan</t>
  </si>
  <si>
    <t>Manley</t>
  </si>
  <si>
    <t>Hillsborough-3</t>
  </si>
  <si>
    <t>Rep. Mary Heath (D)</t>
  </si>
  <si>
    <t>Heath, Mary</t>
  </si>
  <si>
    <t>Heath</t>
  </si>
  <si>
    <t>Rep. William Baber (D)</t>
  </si>
  <si>
    <t>Baber, William</t>
  </si>
  <si>
    <t>Baber</t>
  </si>
  <si>
    <t>Strafford-14</t>
  </si>
  <si>
    <t>Rep. Kevin Maes (D)</t>
  </si>
  <si>
    <t>Maes, Kevin</t>
  </si>
  <si>
    <t>Kevin</t>
  </si>
  <si>
    <t>Maes</t>
  </si>
  <si>
    <t>Grafton-6</t>
  </si>
  <si>
    <t>Rep. Marjorie Porter (D)</t>
  </si>
  <si>
    <t>Porter, Marjorie</t>
  </si>
  <si>
    <t>Porter</t>
  </si>
  <si>
    <t>Rep. David Borden (D)</t>
  </si>
  <si>
    <t>Borden, David</t>
  </si>
  <si>
    <t>Borden</t>
  </si>
  <si>
    <t>CT</t>
  </si>
  <si>
    <t>Rep. Richard Abel (D)</t>
  </si>
  <si>
    <t>Abel, Richard</t>
  </si>
  <si>
    <t>Abel</t>
  </si>
  <si>
    <t>Rep. June Frazer (D)</t>
  </si>
  <si>
    <t>Frazer, June</t>
  </si>
  <si>
    <t>June</t>
  </si>
  <si>
    <t>Frazer</t>
  </si>
  <si>
    <t>Merrimack-13</t>
  </si>
  <si>
    <t>Rep. Pamela Gordon (D)</t>
  </si>
  <si>
    <t>Gordon, Pamela</t>
  </si>
  <si>
    <t>Rockingham-29</t>
  </si>
  <si>
    <t>Rep. David Luneau (D)</t>
  </si>
  <si>
    <t>Luneau, David</t>
  </si>
  <si>
    <t>Luneau</t>
  </si>
  <si>
    <t>Merrimack-10</t>
  </si>
  <si>
    <t>Rep. Mary Jane Wallner (D)</t>
  </si>
  <si>
    <t>Wallner, Mary Jane</t>
  </si>
  <si>
    <t>Mary Jane</t>
  </si>
  <si>
    <t>Wallner</t>
  </si>
  <si>
    <t>Rep. George Sykes (D)</t>
  </si>
  <si>
    <t>Sykes, George</t>
  </si>
  <si>
    <t>Sykes</t>
  </si>
  <si>
    <t>Rep. Pamela Brown (D)</t>
  </si>
  <si>
    <t>Brown, Pamela</t>
  </si>
  <si>
    <t>Rep. Janet Wall (D)</t>
  </si>
  <si>
    <t>Wall, Janet</t>
  </si>
  <si>
    <t>Janet</t>
  </si>
  <si>
    <t>Wall</t>
  </si>
  <si>
    <t>Rep. Mary Cooney (D)</t>
  </si>
  <si>
    <t>Cooney, Mary</t>
  </si>
  <si>
    <t>Cooney</t>
  </si>
  <si>
    <t>Rep. Wayne Burton (D)</t>
  </si>
  <si>
    <t>Burton, Wayne</t>
  </si>
  <si>
    <t>Burton</t>
  </si>
  <si>
    <t>Rep. David Cote (D)</t>
  </si>
  <si>
    <t>Cote, David</t>
  </si>
  <si>
    <t>Cote</t>
  </si>
  <si>
    <t>Rep. Mel Myler (D)</t>
  </si>
  <si>
    <t>Myler, Mel</t>
  </si>
  <si>
    <t>Mel</t>
  </si>
  <si>
    <t>Myler</t>
  </si>
  <si>
    <t>Rep. Cynthia Chase (D)</t>
  </si>
  <si>
    <t>Chase, Cynthia</t>
  </si>
  <si>
    <t>Cynthia</t>
  </si>
  <si>
    <t>Cheshire-8</t>
  </si>
  <si>
    <t>Rep. Marjorie Shepardson (D)</t>
  </si>
  <si>
    <t>Shepardson, Marjorie</t>
  </si>
  <si>
    <t>Shepardson</t>
  </si>
  <si>
    <t>Cheshire-10</t>
  </si>
  <si>
    <t>Rep. Charles Townsend (D)</t>
  </si>
  <si>
    <t>Townsend, Charles</t>
  </si>
  <si>
    <t>Townsend</t>
  </si>
  <si>
    <t>Grafton-11</t>
  </si>
  <si>
    <t>Rep. David Doherty (D)</t>
  </si>
  <si>
    <t>Doherty, David</t>
  </si>
  <si>
    <t>Doherty</t>
  </si>
  <si>
    <t>Rep. Latha Mangipudi (D)</t>
  </si>
  <si>
    <t>Mangipudi, Latha</t>
  </si>
  <si>
    <t>Latha</t>
  </si>
  <si>
    <t>Mangipudi</t>
  </si>
  <si>
    <t>Rep. Peter Schmidt (D)</t>
  </si>
  <si>
    <t>Schmidt, Peter</t>
  </si>
  <si>
    <t>Strafford-19</t>
  </si>
  <si>
    <t>Rep. Michael Abbott (D)</t>
  </si>
  <si>
    <t>Abbott, Michael</t>
  </si>
  <si>
    <t>Abbott</t>
  </si>
  <si>
    <t>Rep. Susan Ford (D)</t>
  </si>
  <si>
    <t>Ford, Susan</t>
  </si>
  <si>
    <t>Ford</t>
  </si>
  <si>
    <t>Grafton-3</t>
  </si>
  <si>
    <t>Rep. Cindy Rosenwald (D)</t>
  </si>
  <si>
    <t>Rosenwald, Cindy</t>
  </si>
  <si>
    <t>Cindy</t>
  </si>
  <si>
    <t>Rosenwald</t>
  </si>
  <si>
    <t>Rep. Edward Butler (D)</t>
  </si>
  <si>
    <t>Butler, Edward</t>
  </si>
  <si>
    <t>Edward</t>
  </si>
  <si>
    <t>Butler</t>
  </si>
  <si>
    <t>Carroll-7</t>
  </si>
  <si>
    <t>Rep. Paul Berch (D)</t>
  </si>
  <si>
    <t>Berch, Paul</t>
  </si>
  <si>
    <t>Berch</t>
  </si>
  <si>
    <t>Rep. Timothy Horrigan (D)</t>
  </si>
  <si>
    <t>Horrigan, Timothy</t>
  </si>
  <si>
    <t>Horrigan</t>
  </si>
  <si>
    <t>Rep. Stephen Shurtleff (D)</t>
  </si>
  <si>
    <t>Shurtleff, Stephen</t>
  </si>
  <si>
    <t>Shurtleff</t>
  </si>
  <si>
    <t>Merrimack-11</t>
  </si>
  <si>
    <t>Rep. Skip Berrien (D)</t>
  </si>
  <si>
    <t>Berrien, Skip</t>
  </si>
  <si>
    <t>Berrien</t>
  </si>
  <si>
    <t>Rep. Michael Cahill (D)</t>
  </si>
  <si>
    <t>Cahill, Michael</t>
  </si>
  <si>
    <t>Cahill</t>
  </si>
  <si>
    <t>Rep. Katherine Rogers (D)</t>
  </si>
  <si>
    <t>Rogers, Katherine</t>
  </si>
  <si>
    <t>Rogers</t>
  </si>
  <si>
    <t>Merrimack-28</t>
  </si>
  <si>
    <t>SponsorPercent</t>
  </si>
  <si>
    <t>Title</t>
  </si>
  <si>
    <t>Impact</t>
  </si>
  <si>
    <t>LibertyImpact</t>
  </si>
  <si>
    <t>PrimeSponsor</t>
  </si>
  <si>
    <t>Cosponsors</t>
  </si>
  <si>
    <t>CACR16</t>
  </si>
  <si>
    <t>Pro-Liberty</t>
  </si>
  <si>
    <t>Daniel Itse</t>
  </si>
  <si>
    <t>Paul Ingbretson | Frank Edelblut | J.R. Hoell | Donald LeBrun | David Murotake | Max Abramson | Robert Hull | Kevin Avard</t>
  </si>
  <si>
    <t>CACR22</t>
  </si>
  <si>
    <t>Neal Kurk</t>
  </si>
  <si>
    <t>Claire Rouillard | Joshua Whitehouse | Gary Daniels</t>
  </si>
  <si>
    <t>CACR27</t>
  </si>
  <si>
    <t>Relating to the operating budget. Providing that the state shall not spend more in any year than it receives in revenue</t>
  </si>
  <si>
    <t>Andy Sanborn</t>
  </si>
  <si>
    <t>Kevin Avard | Sharon Carson | Sam Cataldo | Gary Daniels | Chuck Morse | John Reagan | Nancy Stiles | Laurie Sanborn | Jack Flanagan | Franklin Sterling | Joseph Hannon | Keith Ammon | Dan McGuire</t>
  </si>
  <si>
    <t>HB1000</t>
  </si>
  <si>
    <t>Anti-Liberty</t>
  </si>
  <si>
    <t>Richard Hinch</t>
  </si>
  <si>
    <t>Stephen Shurtleff | Karen Umberger | Jeff Woodburn | Jeb Bradley</t>
  </si>
  <si>
    <t>HB1104</t>
  </si>
  <si>
    <t>relative to electric renewable energy classes</t>
  </si>
  <si>
    <t>David Murotake</t>
  </si>
  <si>
    <t>James Spillane | Michael Vose | John Potucek | Donald LeBrun | Glen Aldrich | Douglas Thomas | Kevin Avard</t>
  </si>
  <si>
    <t>HB1118</t>
  </si>
  <si>
    <t>relative to the determination of parental rights and responsibilities and establishing a presumption in favor of shared residential responsibility.</t>
  </si>
  <si>
    <t>Frank Edelblut</t>
  </si>
  <si>
    <t>NULL</t>
  </si>
  <si>
    <t>HB1119</t>
  </si>
  <si>
    <t>relative to the maximum optional fee for transportation improvements charged by municipalities when collecting motor vehicle registration fees</t>
  </si>
  <si>
    <t>Patricia Higgins</t>
  </si>
  <si>
    <t>John Cloutier | David Wood | Karel Crawford | George Sykes | James Belanger | Linda Gould | Ivy Vann | Brian Chirichiello | Kermit Williams | Bette Lasky</t>
  </si>
  <si>
    <t>HB1120</t>
  </si>
  <si>
    <t>relative to teacher qualifications at charter schools</t>
  </si>
  <si>
    <t>Deanna Rollo</t>
  </si>
  <si>
    <t>Mel Myler | Katherine Rogers | Mary Gorman | Timothy Horrigan | June Frazer | Cynthia Chase | Janet Wall</t>
  </si>
  <si>
    <t>HB1125</t>
  </si>
  <si>
    <t>requiring law enforcement officers to return stolen property</t>
  </si>
  <si>
    <t>J.R. Hoell</t>
  </si>
  <si>
    <t>Daniel Itse | Paul Ingbretson | Max Abramson | Laura Jones</t>
  </si>
  <si>
    <t>HB1127</t>
  </si>
  <si>
    <t>relative to qualifications of referees in the superior courts and circuit courts</t>
  </si>
  <si>
    <t>J.R. Hoell | Paul Ingbretson | Kevin Avard</t>
  </si>
  <si>
    <t>HB1130</t>
  </si>
  <si>
    <t>requiring school districts to permit placement of a memorial honoring those who have died during military service</t>
  </si>
  <si>
    <t>David Bates</t>
  </si>
  <si>
    <t>Alfred Baldasaro</t>
  </si>
  <si>
    <t>HB1132</t>
  </si>
  <si>
    <t>relative to carrying a rifle or shotgun in certain vehicles</t>
  </si>
  <si>
    <t>Mark Proulx</t>
  </si>
  <si>
    <t>HB1138</t>
  </si>
  <si>
    <t>Relative to access to investigational drugs, biological products, and devices</t>
  </si>
  <si>
    <t>HB1143</t>
  </si>
  <si>
    <t>relative to showing a ballot</t>
  </si>
  <si>
    <t>Leon Rideout</t>
  </si>
  <si>
    <t>Herbert Richardson | Tammy Simmons | J.R. Hoell | Gregory Smith | James Spillane | Joseph Lachance | Laura Jones</t>
  </si>
  <si>
    <t>HB1153</t>
  </si>
  <si>
    <t>prohibiting a political subdivision from adopting residency restrictions on sex offenders</t>
  </si>
  <si>
    <t>David Welch</t>
  </si>
  <si>
    <t>Christy Bartlett | Laura Pantelakos | Barbara French</t>
  </si>
  <si>
    <t>HB1154</t>
  </si>
  <si>
    <t>Authorizing and regulating the use of license plate scanning devices</t>
  </si>
  <si>
    <t>Ken Peterson</t>
  </si>
  <si>
    <t>HB1184</t>
  </si>
  <si>
    <t>relative to license fees for domestic wine manufacturers</t>
  </si>
  <si>
    <t>John Potucek</t>
  </si>
  <si>
    <t>Joseph Hannon | Max Abramson | Barbara Biggie | Laura Jones | John Burt | John Reagan</t>
  </si>
  <si>
    <t>HB1186</t>
  </si>
  <si>
    <t>repealing the law prohibiting coasting of vehicles</t>
  </si>
  <si>
    <t>Eric Schleien</t>
  </si>
  <si>
    <t>Jack Flanagan | Kimberly Rice | James Spillane | Lynne Ober</t>
  </si>
  <si>
    <t>HB1187</t>
  </si>
  <si>
    <t>repealing licensure of showmen</t>
  </si>
  <si>
    <t>Bart Fromuth | Elizabeth Edwards | Nick Zaricki | Jason Osborne | Gregory Smith | Robert Hull</t>
  </si>
  <si>
    <t>HB1188</t>
  </si>
  <si>
    <t>relative to the brew pub license</t>
  </si>
  <si>
    <t>John Hunt</t>
  </si>
  <si>
    <t>Douglas Long</t>
  </si>
  <si>
    <t>HB1192</t>
  </si>
  <si>
    <t>Repealing the education tax credit</t>
  </si>
  <si>
    <t>Susan Ford</t>
  </si>
  <si>
    <t>Cindy Rosenwald | Marjorie Porter | Mary Jane Wallner | Mel Myler | Paul Berch | Molly Kelly | Donna Soucy | Jeff Woodburn</t>
  </si>
  <si>
    <t>HB1210</t>
  </si>
  <si>
    <t>Relative to prescriptions for controlled drugs by telemedicine</t>
  </si>
  <si>
    <t>James MacKay</t>
  </si>
  <si>
    <t>John Fothergill | Kendall Snow | Susan Ford | Donald LeBrun | Thomas Sherman | John Reagan | Martha Fuller Clark</t>
  </si>
  <si>
    <t>HB1214</t>
  </si>
  <si>
    <t>Laura Pantelakos</t>
  </si>
  <si>
    <t>Robert Cushing | Mary Heath | Rebecca McBeath | Debbie DiFranco | Jacqueline Cali-Pitts | Gerald Ward | Pamela Gordon | Nancy Stiles | Donna Soucy | Martha Fuller Clark</t>
  </si>
  <si>
    <t>HB1221</t>
  </si>
  <si>
    <t>relative to excluding certain one-time expenditures from the default budget in official ballot municipalities</t>
  </si>
  <si>
    <t>Bart Fromuth</t>
  </si>
  <si>
    <t>Keith Ammon | Ken Peterson | Laurie Sanborn | Keith Murphy | Linda Gould | David Bickford | Kenneth Weyler | Susan DeLemus | Betsy McKinney | Andy Sanborn</t>
  </si>
  <si>
    <t>HB1227</t>
  </si>
  <si>
    <t>repealing provisions of law regulating Sunday business activities</t>
  </si>
  <si>
    <t>Timothy Horrigan | Jason Osborne | Kimberly Rice | Nick Zaricki | James Spillane</t>
  </si>
  <si>
    <t>HB1229</t>
  </si>
  <si>
    <t>prohibiting the inclusion of statewide assessment results in a student's transcript without consent</t>
  </si>
  <si>
    <t>Ralph Boehm</t>
  </si>
  <si>
    <t>Victoria Sullivan | Glenn Cordelli</t>
  </si>
  <si>
    <t>HB1231</t>
  </si>
  <si>
    <t>Relative to school district policy regarding objectionable course material</t>
  </si>
  <si>
    <t>Victoria Sullivan</t>
  </si>
  <si>
    <t>Ralph Boehm | Joseph Lachance | Barbara Shaw | Duane Brown | Edith Hogan | Kevin Avard</t>
  </si>
  <si>
    <t>HB1232</t>
  </si>
  <si>
    <t>Relative to visits to schools by non-academic government or private organizations</t>
  </si>
  <si>
    <t>Ralph Boehm | Josh Moore | Glenn Cordelli | Joseph Lachance | Edith Hogan</t>
  </si>
  <si>
    <t>HB1236</t>
  </si>
  <si>
    <t>relative to hearings on modifications of parental rights and responsibilities</t>
  </si>
  <si>
    <t>Robert Luther</t>
  </si>
  <si>
    <t>Paul Ingbretson</t>
  </si>
  <si>
    <t>HB1239</t>
  </si>
  <si>
    <t>Relative to certain terminology in the education statutes</t>
  </si>
  <si>
    <t>Rick Ladd</t>
  </si>
  <si>
    <t>Mel Myler | John Balcom | Mary Gorman | Mary Gile | James Grenier | Glenn Cordelli</t>
  </si>
  <si>
    <t>HB1243</t>
  </si>
  <si>
    <t>relative to storm water or sewage penalties</t>
  </si>
  <si>
    <t>Carol McGuire</t>
  </si>
  <si>
    <t>John Reagan</t>
  </si>
  <si>
    <t>HB1247</t>
  </si>
  <si>
    <t>relative to permitted gambling by private individuals</t>
  </si>
  <si>
    <t>J.R. Hoell | Brian Seaworth | Kathleen Souza | Paul Ingbretson | Jason Osborne</t>
  </si>
  <si>
    <t>HB1249</t>
  </si>
  <si>
    <t>Providing that persons who provide false or misleading information in an abuse or neglect proceeding shall be guilty of the crime of false swearing</t>
  </si>
  <si>
    <t>Paul Ingbretson | Kimberly Rice | Frank Edelblut | Jeffrey Oligny | Joseph Lachance | Carl Seidel | Robert Hull | Kevin Avard</t>
  </si>
  <si>
    <t>HB1250</t>
  </si>
  <si>
    <t>Relative to medical neglect of children</t>
  </si>
  <si>
    <t>Kimberly Rice</t>
  </si>
  <si>
    <t>Claire Rouillard | Debra DeSimone | Jordan Ulery | Daniel Itse | Eric Estevez | Kevin Avard</t>
  </si>
  <si>
    <t>HB1266</t>
  </si>
  <si>
    <t>legalizing firecrackers and smoke bombs</t>
  </si>
  <si>
    <t>Kenneth Weyler</t>
  </si>
  <si>
    <t>Daniel Itse | John Burt | Robert Hull</t>
  </si>
  <si>
    <t>HB1270</t>
  </si>
  <si>
    <t>Relative to a jury's determination as to the applicability of a law</t>
  </si>
  <si>
    <t>J.R. Hoell | Richard Marple | Robert Luther | Eric Eastman | Carl Seidel | Robert Hull | John Reagan | Kevin Avard</t>
  </si>
  <si>
    <t>HB1282</t>
  </si>
  <si>
    <t>Relative to the state building code</t>
  </si>
  <si>
    <t>Carol Roberts</t>
  </si>
  <si>
    <t>HB1288</t>
  </si>
  <si>
    <t>relative to the National Guard force protection policy</t>
  </si>
  <si>
    <t>Alfred Baldasaro | Daniel Tamburello | Joseph Pitre | Josh Moore</t>
  </si>
  <si>
    <t>HB1298</t>
  </si>
  <si>
    <t>Relative to damage to private property</t>
  </si>
  <si>
    <t>Gene Chandler</t>
  </si>
  <si>
    <t>Elisabeth Sanders | Robert Theberge | Jeanie Forrester | Jeb Bradley</t>
  </si>
  <si>
    <t>HB1300</t>
  </si>
  <si>
    <t>relative to the content of patriotic exercises in public schools</t>
  </si>
  <si>
    <t>Gregory Hill</t>
  </si>
  <si>
    <t>Laura Jones | John Potucek | Mark McLean | Gregory Smith | Joanne Ward | Joseph Lachance | Harold French | James Spillane | Donald LeBrun</t>
  </si>
  <si>
    <t>HB1301</t>
  </si>
  <si>
    <t>Relative to the issuance of youth employment certificates</t>
  </si>
  <si>
    <t>Laura Jones | John Potucek | Mark McLean | Joanne Ward | Leonard Turcotte | Joseph Lachance | Harold French | James Spillane</t>
  </si>
  <si>
    <t>HB1314</t>
  </si>
  <si>
    <t>Limiting the authority of state entities to regulate the sale, use, and possession of firearms</t>
  </si>
  <si>
    <t>Ed Comeau</t>
  </si>
  <si>
    <t>John Burt | Joseph Hannon | Glen Aldrich | Keith Ammon | Daniel Tamburello | William Goulette | Alfred Baldasaro</t>
  </si>
  <si>
    <t>HB1338</t>
  </si>
  <si>
    <t>Relative to student exemption from the statewide assessment</t>
  </si>
  <si>
    <t>William Goulette | Daniel Itse | Paul Ingbretson | Max Abramson</t>
  </si>
  <si>
    <t>HB1339</t>
  </si>
  <si>
    <t>Relative to the corporate governance annual disclosure act</t>
  </si>
  <si>
    <t>Edward Butler</t>
  </si>
  <si>
    <t>John Hunt | Donald Flanders | Jeb Bradley</t>
  </si>
  <si>
    <t>HB1340</t>
  </si>
  <si>
    <t>Relative to producer licensing</t>
  </si>
  <si>
    <t>John Hunt | Donald Flanders</t>
  </si>
  <si>
    <t>HB1342</t>
  </si>
  <si>
    <t>Prohibiting the use of certain information to underwrite insurance</t>
  </si>
  <si>
    <t>William Hatch</t>
  </si>
  <si>
    <t>Suzanne Gottling | Rick Ladd | Tara Sad | Daniel Eaton</t>
  </si>
  <si>
    <t>HB1346</t>
  </si>
  <si>
    <t>relative to minimum wage for tipped employees</t>
  </si>
  <si>
    <t>Jacalyn Cilley</t>
  </si>
  <si>
    <t>Cynthia Chase | Mario Ratzki | Skip Berrien | Michael Cahill | Robert Walsh | Max Abramson | David Pierce | David Watters</t>
  </si>
  <si>
    <t>HB1358</t>
  </si>
  <si>
    <t>regulating engine idling of certain vehicles</t>
  </si>
  <si>
    <t>David Danielson</t>
  </si>
  <si>
    <t>Marjorie Shepardson</t>
  </si>
  <si>
    <t>HB1368</t>
  </si>
  <si>
    <t>requiring firearms owners to have liability insurance</t>
  </si>
  <si>
    <t>Katherine Rogers</t>
  </si>
  <si>
    <t>Deanna Rollo | Paul Berch | Timothy Horrigan | Jacalyn Cilley | Cynthia Chase</t>
  </si>
  <si>
    <t>HB1374</t>
  </si>
  <si>
    <t>relative to rebates to ratepayers from the renewable energy fund</t>
  </si>
  <si>
    <t>Jeanine Notter</t>
  </si>
  <si>
    <t>Alfred Baldasaro | Daniel Tamburello | William O'Brien | Stephen Stepanek | Laurence Rappaport | Herbert Vadney | Glen Aldrich | Douglas Thomas</t>
  </si>
  <si>
    <t>HB1376</t>
  </si>
  <si>
    <t>relative to temporary workers</t>
  </si>
  <si>
    <t>Michael Cahill</t>
  </si>
  <si>
    <t>Herbert Richardson</t>
  </si>
  <si>
    <t>HB1381</t>
  </si>
  <si>
    <t>legalizing the sale of smoke bombs</t>
  </si>
  <si>
    <t>Lars Christiansen</t>
  </si>
  <si>
    <t>HB1382</t>
  </si>
  <si>
    <t>relative to the referendum procedure for public water systems</t>
  </si>
  <si>
    <t>Catherine Cheney</t>
  </si>
  <si>
    <t>Laura Jones | Douglas Thomas | Valerie Fraser | Joseph Hannon | Regina Birdsell | Sam Cataldo</t>
  </si>
  <si>
    <t>HB1388</t>
  </si>
  <si>
    <t>Expanding crossbow use into muzzeloader season.</t>
  </si>
  <si>
    <t>James Spillane</t>
  </si>
  <si>
    <t>Joseph Lachance | Joe Duarte | Rick Christie | Daniel Itse | Douglas Long | John Burt | Glen Aldrich | Leon Rideout | Joshua Whitehouse | John Reagan</t>
  </si>
  <si>
    <t>HB1393</t>
  </si>
  <si>
    <t>Glenn Cordelli | Ralph Boehm | Donald LeBrun | John Reagan | Regina Birdsell</t>
  </si>
  <si>
    <t>HB1400</t>
  </si>
  <si>
    <t>Defining suitable person for the purpose of obtaining a license to carry a firearm and extending the term of the license</t>
  </si>
  <si>
    <t>Daniel Itse | Paul Ingbretson | Max Abramson</t>
  </si>
  <si>
    <t>HB1408</t>
  </si>
  <si>
    <t>Relative to a school building inventory</t>
  </si>
  <si>
    <t>Mel Myler | Mary Heath | Barbara Shaw | Mary Gile | James Grenier | John Balcom</t>
  </si>
  <si>
    <t>HB1416</t>
  </si>
  <si>
    <t>relative to funding for state criminal background checks</t>
  </si>
  <si>
    <t>Deanna Rollo | Paul Berch | Laura Pantelakos | Timothy Horrigan | Cynthia Chase | Dan Feltes</t>
  </si>
  <si>
    <t>HB1417</t>
  </si>
  <si>
    <t>Relative to records of convenings of public bodies</t>
  </si>
  <si>
    <t>Michael Sylvia</t>
  </si>
  <si>
    <t>Chris True | Duane Brown</t>
  </si>
  <si>
    <t>HB1418</t>
  </si>
  <si>
    <t>Relative to the minutes of nonpublic sessions of public bodies</t>
  </si>
  <si>
    <t>HB1419</t>
  </si>
  <si>
    <t>Relative to voting records in nonpublic sessions of public bodies</t>
  </si>
  <si>
    <t>HB1420</t>
  </si>
  <si>
    <t>Relative to controlled drug prescription health and safety information</t>
  </si>
  <si>
    <t>Joanne Ward</t>
  </si>
  <si>
    <t>Andrew Christie | Patrick Abrami | Lou D'Allesandro | Sharon Carson | Nancy Stiles</t>
  </si>
  <si>
    <t>HB1434</t>
  </si>
  <si>
    <t>relative to out-of-home placements under the child protection act</t>
  </si>
  <si>
    <t>Paul Ingbretson | Kimberly Rice | Jeffrey Oligny | Joseph Lachance | Carl Seidel | Kevin Avard</t>
  </si>
  <si>
    <t>HB1435</t>
  </si>
  <si>
    <t>relative to enforcement of the prohibition on the use of mobile electronic devices while driving</t>
  </si>
  <si>
    <t>Don Leeman</t>
  </si>
  <si>
    <t>Keith Ammon | Dan McGuire | William Goulette | Glen Aldrich</t>
  </si>
  <si>
    <t>HB1438</t>
  </si>
  <si>
    <t>Relative to the registration of antique trailers.</t>
  </si>
  <si>
    <t>Dan McGuire</t>
  </si>
  <si>
    <t>Chris True | Thomas Laware</t>
  </si>
  <si>
    <t>HB1440</t>
  </si>
  <si>
    <t>Relative to certification for solid waste operators</t>
  </si>
  <si>
    <t>Jonathan Manley</t>
  </si>
  <si>
    <t>Richard McNamara</t>
  </si>
  <si>
    <t>HB1442</t>
  </si>
  <si>
    <t>Relative to objections to proposed agency rules under the administrative procedure act</t>
  </si>
  <si>
    <t>Laurie Sanborn</t>
  </si>
  <si>
    <t>Glenn Cordelli | Adam Schroadter | Patrick Abrami | Erin Hennessey | John Balcom | Joseph Pitre | James McConnell | Michael Vose | John Potucek</t>
  </si>
  <si>
    <t>HB1443</t>
  </si>
  <si>
    <t>Susan Almy</t>
  </si>
  <si>
    <t>Robert Walsh | William Hatch | Dan Feltes</t>
  </si>
  <si>
    <t>HB1444</t>
  </si>
  <si>
    <t>Relative to the rate of the insurance premium tax</t>
  </si>
  <si>
    <t>Mary Jane Wallner | Cindy Rosenwald | William Hatch | Robert Walsh | Dan Feltes</t>
  </si>
  <si>
    <t>HB1445</t>
  </si>
  <si>
    <t>relative to tinted windows on motor vehicles</t>
  </si>
  <si>
    <t>Daniel Tamburello</t>
  </si>
  <si>
    <t>Alfred Baldasaro | John Burt | J.R. Hoell | Lisa Scontsas | Joe Duarte | Sam Cataldo</t>
  </si>
  <si>
    <t>HB1446</t>
  </si>
  <si>
    <t>Alfred Baldasaro | John Burt | J.R. Hoell | Tammy Simmons | Lisa Scontsas | Daniel Itse</t>
  </si>
  <si>
    <t>HB1451</t>
  </si>
  <si>
    <t>Allowing persons convicted of certain nonviolent first offenses to petition for an annulment of the criminal record</t>
  </si>
  <si>
    <t>James Parison</t>
  </si>
  <si>
    <t>James Coffey | Laura Pantelakos | David Borden | Kevin Avard</t>
  </si>
  <si>
    <t>HB1453</t>
  </si>
  <si>
    <t>relative to qualifying medical conditions for purposes of therapeutic cannabis</t>
  </si>
  <si>
    <t>David Luneau</t>
  </si>
  <si>
    <t>Mel Myler | Mary Jane Wallner | Dan Feltes</t>
  </si>
  <si>
    <t>HB1471</t>
  </si>
  <si>
    <t>relative to parental rights</t>
  </si>
  <si>
    <t>William Goulette | Daniel Itse | Pamela Tucker | John Burt | Laura Jones | Warren Groen | Leonard Turcotte | Paul Ingbretson | Max Abramson</t>
  </si>
  <si>
    <t>HB1475</t>
  </si>
  <si>
    <t>Paul Berch | Joseph Lachance</t>
  </si>
  <si>
    <t>HB1480</t>
  </si>
  <si>
    <t>establishing a state minimum wage</t>
  </si>
  <si>
    <t>Paul Berch | Martha Fuller Clark</t>
  </si>
  <si>
    <t>HB1508</t>
  </si>
  <si>
    <t>allowing public libraries to run certain privacy software</t>
  </si>
  <si>
    <t>Keith Ammon</t>
  </si>
  <si>
    <t>William Goulette | Shawn Sweeney | Eric Schleien | Neal Kurk | Glen Aldrich | Elizabeth Ferreira</t>
  </si>
  <si>
    <t>HB1543</t>
  </si>
  <si>
    <t>relative to prosecutorial misconduct</t>
  </si>
  <si>
    <t>Max Abramson</t>
  </si>
  <si>
    <t>Daniel Itse | James McConnell | Robert Hull</t>
  </si>
  <si>
    <t>HB1552</t>
  </si>
  <si>
    <t>Extending the penalty of death to acts of terrorism and civil rights offenses</t>
  </si>
  <si>
    <t>Jack Flanagan</t>
  </si>
  <si>
    <t>HB1555</t>
  </si>
  <si>
    <t>Relative to the manner in which New Hampshire takes possession of land</t>
  </si>
  <si>
    <t>James McConnell</t>
  </si>
  <si>
    <t>Benjamin Tilton | Christopher Adams | James Coffey | Carol Roberts | Jeanine Notter | Jack Flanagan</t>
  </si>
  <si>
    <t>HB1563</t>
  </si>
  <si>
    <t>relative to funding for full-day kindergarten pupils</t>
  </si>
  <si>
    <t>Mel Myler | James Verschueren | Mary Gile | Dan Feltes</t>
  </si>
  <si>
    <t>HB1564</t>
  </si>
  <si>
    <t>establishing an independent redistricting commission</t>
  </si>
  <si>
    <t>David Cote</t>
  </si>
  <si>
    <t>Cynthia Chase | Edward Butler | Paul Berch | Wayne Burton | Marjorie Porter | Martha Fuller Clark</t>
  </si>
  <si>
    <t>HB1570</t>
  </si>
  <si>
    <t>Repealing the law governing access to reproductive health care facilities</t>
  </si>
  <si>
    <t>William Goulette | Daniel Itse | Paul Ingbretson | Max Abramson | William O'Brien | Leon Rideout | Jeanine Notter | Warren Groen | Carl Seidel</t>
  </si>
  <si>
    <t>HB1576</t>
  </si>
  <si>
    <t>repealing the licensure of dogs</t>
  </si>
  <si>
    <t>Robert Hull</t>
  </si>
  <si>
    <t>Michael Sylvia | Glen Aldrich | Keith Ammon</t>
  </si>
  <si>
    <t>HB1590</t>
  </si>
  <si>
    <t>relative to the regulation and taxation of short-term rental businesses</t>
  </si>
  <si>
    <t>Martha Fuller Clark</t>
  </si>
  <si>
    <t>HB1605</t>
  </si>
  <si>
    <t>Prohibiting the use of latex gloves and utensils in the food service industry</t>
  </si>
  <si>
    <t>Suzanne Smith</t>
  </si>
  <si>
    <t>James MacKay | Susan Ford | Timothy Horrigan | Susan Emerson | Jeanie Forrester</t>
  </si>
  <si>
    <t>HB1610</t>
  </si>
  <si>
    <t>Legalizing the possession and cultivation of marijuana for personal use</t>
  </si>
  <si>
    <t>HB1614</t>
  </si>
  <si>
    <t>relative to the criminal penalty for prostitution</t>
  </si>
  <si>
    <t>Elizabeth Edwards</t>
  </si>
  <si>
    <t>Amanda Bouldin | Carol McGuire</t>
  </si>
  <si>
    <t>HB1616</t>
  </si>
  <si>
    <t>relative to drivers' licenses and identification cards that are compliant with federal identification law</t>
  </si>
  <si>
    <t>Sherman Packard</t>
  </si>
  <si>
    <t>Richard Hinch | Stephen Shurtleff | Steven Smith | Thomas Walsh | David Bates | Edmond Gionet | Joanne Ward | Nancy Stiles | David Boutin</t>
  </si>
  <si>
    <t>HB1624</t>
  </si>
  <si>
    <t>relative to electioneering by public employees</t>
  </si>
  <si>
    <t>James Gray</t>
  </si>
  <si>
    <t>HB1629</t>
  </si>
  <si>
    <t>Relative to disqualifying members of certain groups from receiving public assistance</t>
  </si>
  <si>
    <t>Alfred Baldasaro | Daniel Itse | John Balcom | Donald LeBrun | Daniel Tamburello | John Burt | Don Leeman | Kevin Avard</t>
  </si>
  <si>
    <t>HB1631</t>
  </si>
  <si>
    <t>Relative to penalties for possession of marijuana</t>
  </si>
  <si>
    <t>Adam Schroadter</t>
  </si>
  <si>
    <t>Robert Cushing | Joseph Lachance | Carol McGuire | Keith Murphy | Naida Kaen | Joshua Whitehouse | Tammy Simmons | Larry Phillips</t>
  </si>
  <si>
    <t>HB1632</t>
  </si>
  <si>
    <t>establishing a criminal penalty for providing a firearm to a person prohibited from possessing a firearm</t>
  </si>
  <si>
    <t>Deanna Rollo | Timothy Horrigan | Skip Berrien | Cynthia Chase | Paul Berch | Pamela Brown | David Pierce</t>
  </si>
  <si>
    <t>HB1637</t>
  </si>
  <si>
    <t>relative to school attendance in towns with no public schools</t>
  </si>
  <si>
    <t>Frank Edelblut | Suzanne Gottling | Virginia Irwin | James Grenier</t>
  </si>
  <si>
    <t>HB1641</t>
  </si>
  <si>
    <t>relative to requiring prevailing wages on state-funded public works projects</t>
  </si>
  <si>
    <t>Katherine Rogers | Robert Cushing | Lee Oxenham | Dianne Schuett | Douglas Ley | Jeffrey Goley | David Luneau | Dan Feltes | Donna Soucy | David Watters</t>
  </si>
  <si>
    <t>HB1644</t>
  </si>
  <si>
    <t>Relative to screening and treatment for dyslexia and related disorders and establishing a reading specialist in the department of education</t>
  </si>
  <si>
    <t>John Balcom</t>
  </si>
  <si>
    <t>Karen Ebel | David Kidder | Glenn Cordelli | Deanna Rollo | James Grenier | Susan Ford | Thomas Buco | James Verschueren | Mel Myler | Nancy Stiles | Dan Feltes | David Watters | Lou D'Allesandro</t>
  </si>
  <si>
    <t>HB1645</t>
  </si>
  <si>
    <t>relative to carrying a pistol or revolver without a license</t>
  </si>
  <si>
    <t>Joe Duarte | Daniel Tamburello | John Burt | Lino Avellani | Leon Rideout | Alfred Baldasaro | Eric Eastman | Werner Horn | Joshua Whitehouse | John Reagan</t>
  </si>
  <si>
    <t>HB1647</t>
  </si>
  <si>
    <t>repealing laws regulating hawkers and peddlers and itinerant vendors</t>
  </si>
  <si>
    <t>Eric Schleien | Robert Hull</t>
  </si>
  <si>
    <t>HB1656</t>
  </si>
  <si>
    <t>Relative to exceptions to the real estate transfer tax</t>
  </si>
  <si>
    <t>Patricia Lovejoy | Patrick Abrami | Andy Sanborn</t>
  </si>
  <si>
    <t>HB1657</t>
  </si>
  <si>
    <t>prohibiting firearms in certain public places</t>
  </si>
  <si>
    <t>Deanna Rollo | Paul Berch | Wayne Burton | Skip Berrien | Cynthia Chase | Pamela Brown</t>
  </si>
  <si>
    <t>HB1660</t>
  </si>
  <si>
    <t>relative to eminent domain for gas pipelines and relative to assessment of the land use change tax for eminent domain takings for energy infrastructure</t>
  </si>
  <si>
    <t>James Belanger</t>
  </si>
  <si>
    <t>Jack Flanagan | Frank Edelblut | Susan Emerson | James McConnell | Eric Eastman | Andy Sanborn</t>
  </si>
  <si>
    <t>HB1674</t>
  </si>
  <si>
    <t>requiring the labeling of genetically engineered foods</t>
  </si>
  <si>
    <t>HB1681</t>
  </si>
  <si>
    <t>relative to hypodermic syringes and needles containing trace amounts of controlled drugs</t>
  </si>
  <si>
    <t>Joseph Hannon</t>
  </si>
  <si>
    <t>Amanda Bouldin | Elizabeth Edwards | June Frazer | Ted Wright | Joanne Ward | Lino Avellani | Barbara Biggie | Robert Hull | Carol McGuire | David Boutin | David Watters</t>
  </si>
  <si>
    <t>HB1686</t>
  </si>
  <si>
    <t>repealing the community heritage investment program</t>
  </si>
  <si>
    <t>Jason Osborne | Glen Aldrich | J.R. Hoell | Laura Jones</t>
  </si>
  <si>
    <t>HB1690</t>
  </si>
  <si>
    <t>extending the New Hampshire health protection program</t>
  </si>
  <si>
    <t>Thomas Sherman</t>
  </si>
  <si>
    <t>Cindy Rosenwald | Lucy Weber | Robert Elliott | John Fothergill | Edward Butler | Paul Berch | Timothy Horrigan | Pamela Brown | Dan Feltes | Martha Fuller Clark</t>
  </si>
  <si>
    <t>HB1694</t>
  </si>
  <si>
    <t>relative to the legalization and regulation of marijuana</t>
  </si>
  <si>
    <t>Geoffrey Hirsch</t>
  </si>
  <si>
    <t>Joseph Lachance | John O'Connor | Mario Ratzki</t>
  </si>
  <si>
    <t>HB1696</t>
  </si>
  <si>
    <t>requesting a modification of the New Hampshire health protection program</t>
  </si>
  <si>
    <t>Joseph Lachance</t>
  </si>
  <si>
    <t>Peter Leishman | Joseph Hagan | Herbert Richardson | Stephen Schmidt | Karen Umberger | Robert Elliott | Jeb Bradley | David Boutin | Nancy Stiles</t>
  </si>
  <si>
    <t>HB1697</t>
  </si>
  <si>
    <t>James Belanger | Steven Smith | Donna Soucy | Martha Fuller Clark</t>
  </si>
  <si>
    <t>HB353</t>
  </si>
  <si>
    <t>relative to the governance of condominium unit owners’ associations.</t>
  </si>
  <si>
    <t>Kermit Williams</t>
  </si>
  <si>
    <t>Susan Almy | Donald LeBrun | Sam Cataldo</t>
  </si>
  <si>
    <t>HB359</t>
  </si>
  <si>
    <t>allowing all municipalities to adopt the property tax exemption to foster commercial and industrial construction</t>
  </si>
  <si>
    <t>Frank McCarthy</t>
  </si>
  <si>
    <t>Glenn Cordelli | Thomas Buco | Lino Avellani | Jeb Bradley | Karel Crawford</t>
  </si>
  <si>
    <t>SB239</t>
  </si>
  <si>
    <t>Relative to application of the Internal Revenue Code to provisions of the business profits tax.</t>
  </si>
  <si>
    <t>Jeb Bradley</t>
  </si>
  <si>
    <t>SB309</t>
  </si>
  <si>
    <t>relative to sulfur limits of certain liquid fuels</t>
  </si>
  <si>
    <t>Dan Feltes | Gerald Little | Martha Fuller Clark | James Devine | Herbert Richardson | Robert Introne | William Baber | Robert Backus | Richard Hinch | Sherman Packard</t>
  </si>
  <si>
    <t>SB320</t>
  </si>
  <si>
    <t>relative to non-academic surveys administered by a public school to its students</t>
  </si>
  <si>
    <t>Kevin Avard</t>
  </si>
  <si>
    <t>John Reagan | Rick Ladd | Kenneth Weyler | Gregory Hill | John Burt | Josh Moore</t>
  </si>
  <si>
    <t>SB324</t>
  </si>
  <si>
    <t>eliminating the land use board, establishing an advisory board, and requiring approval of federal land acquisitions by the governor, executive council, and general court</t>
  </si>
  <si>
    <t>Andy Sanborn | James McConnell | John Burt | J.R. Hoell | Eric Eastman</t>
  </si>
  <si>
    <t>SB325</t>
  </si>
  <si>
    <t>relative to vaccines administered by pharmacists</t>
  </si>
  <si>
    <t>Donna Soucy</t>
  </si>
  <si>
    <t>Martha Fuller Clark | Daniel Sullivan</t>
  </si>
  <si>
    <t>SB330</t>
  </si>
  <si>
    <t>relative to licensure of medical imaging professionals and radiation therapists</t>
  </si>
  <si>
    <t>Sharon Carson</t>
  </si>
  <si>
    <t>Sam Cataldo | Donna Soucy | Cindy Rosenwald | Frank Kotowski | Thomas Sherman | Peggy McCarthy</t>
  </si>
  <si>
    <t>SB339</t>
  </si>
  <si>
    <t>relative to required DNA analysis for certain offenses</t>
  </si>
  <si>
    <t>Lou D'Allesandro</t>
  </si>
  <si>
    <t>Andrew Hosmer | Bette Lasky | David Watters</t>
  </si>
  <si>
    <t>SB342</t>
  </si>
  <si>
    <t>making certain changes to business profits tax provisions affecting a business organization when owners sell or exchange ownership interests in the business</t>
  </si>
  <si>
    <t>David Boutin | Andy Sanborn | Chuck Morse | Jeanie Forrester | Gerald Little | Sam Cataldo | Kevin Avard | Sharon Carson | Regina Birdsell | Nancy Stiles | Lou D'Allesandro | Norman Major | Richard Hinch | Sherman Packard</t>
  </si>
  <si>
    <t>SB347</t>
  </si>
  <si>
    <t>enabling the state and municipalities to adopt laws and ordinances regulating attire on state and municipal property</t>
  </si>
  <si>
    <t>Nancy Stiles</t>
  </si>
  <si>
    <t>Gerald Little | David Boutin | Sharon Carson | George Hurt</t>
  </si>
  <si>
    <t>SB350</t>
  </si>
  <si>
    <t>establishing a moratorium on federal land acquisition pending a study by the department of resources and economic development</t>
  </si>
  <si>
    <t>James McConnell | John Burt | Kenneth Weyler | Gregory Hill</t>
  </si>
  <si>
    <t>SB356</t>
  </si>
  <si>
    <t>relative to agricultural plates for vehicles of commercial fishing operations</t>
  </si>
  <si>
    <t>David Watters | Martha Fuller Clark | Andrew Christie | Robert Cushing | Max Abramson | David Borden | Thomas Sherman</t>
  </si>
  <si>
    <t>SB358</t>
  </si>
  <si>
    <t>Relative to use of navigation devices in motor vehicles</t>
  </si>
  <si>
    <t>David Boutin</t>
  </si>
  <si>
    <t>Kevin Avard | Regina Birdsell | Jeb Bradley | Sharon Carson | Sam Cataldo | Dan Feltes | Andrew Hosmer | Bette Lasky | Gerald Little | Andy Sanborn | Donna Soucy | David Watters | Sherman Packard | Brian Chirichiello | George Sykes | Michael O'Brien</t>
  </si>
  <si>
    <t>SB365</t>
  </si>
  <si>
    <t>Relative to traffic control measures.</t>
  </si>
  <si>
    <t>Gerald Little | Regina Birdsell | Michael Vose | David Hess | Chris True | Alan Cohen | Neal Kurk</t>
  </si>
  <si>
    <t>SB369</t>
  </si>
  <si>
    <t>requiring public schools to include drug and alcohol education as part of their health education curriculum</t>
  </si>
  <si>
    <t>David Watters | Regina Birdsell | Dan Feltes | Bette Lasky | John Balcom | Glenn Cordelli | Deborah Wheeler | Janet Wall</t>
  </si>
  <si>
    <t>SB384</t>
  </si>
  <si>
    <t>relative to the feeding of wild deer</t>
  </si>
  <si>
    <t>Dan Feltes</t>
  </si>
  <si>
    <t>Nancy Stiles | David Boutin | Lou D'Allesandro | John Reagan | David Watters | Jonathan Manley | Katherine Rogers</t>
  </si>
  <si>
    <t>SB391</t>
  </si>
  <si>
    <t>Relative to annulment of certain misdemeanor offenses</t>
  </si>
  <si>
    <t>Jeanie Forrester</t>
  </si>
  <si>
    <t>David Watters | Herbert Vadney | Brian Gallagher | Susan Ford</t>
  </si>
  <si>
    <t>SB396</t>
  </si>
  <si>
    <t>relative to compatibility of electrical devices with the National Electric Code and the state building code</t>
  </si>
  <si>
    <t>Harold Parker</t>
  </si>
  <si>
    <t>SB401</t>
  </si>
  <si>
    <t>relative to insurance coverage for prescription eye drops</t>
  </si>
  <si>
    <t>Nancy Stiles | Martha Fuller Clark | Thomas Sherman | John Fothergill</t>
  </si>
  <si>
    <t>SB408</t>
  </si>
  <si>
    <t>relative to funding for the children's savings account program</t>
  </si>
  <si>
    <t>Lou D'Allesandro | Molly Kelly | David Watters | Rick Ladd | Mary Gile | Kenneth Weyler | Donald LeBrun</t>
  </si>
  <si>
    <t>SB410</t>
  </si>
  <si>
    <t>relative to an optional ban on plastic bags</t>
  </si>
  <si>
    <t>David Watters | Laura Pantelakos | Chris Christensen</t>
  </si>
  <si>
    <t>SB412</t>
  </si>
  <si>
    <t>establishing a minimum wage</t>
  </si>
  <si>
    <t>Jeff Woodburn | David Watters | Molly Kelly | Bette Lasky | Dan Feltes | Lou D'Allesandro | Martha Fuller Clark</t>
  </si>
  <si>
    <t>SB416</t>
  </si>
  <si>
    <t>Relative to flexible working arrangements in employment</t>
  </si>
  <si>
    <t>Lou D'Allesandro | Martha Fuller Clark | Molly Kelly | Donna Soucy | Jeff Woodburn | Donald LeBrun | James Webb | Cindy Rosenwald | David Luneau | Mary Gile</t>
  </si>
  <si>
    <t>SB428</t>
  </si>
  <si>
    <t>relative to arbitration agreements in nursing home contracts</t>
  </si>
  <si>
    <t>SB446</t>
  </si>
  <si>
    <t>relative to requirements of the state building code</t>
  </si>
  <si>
    <t>Gary Daniels</t>
  </si>
  <si>
    <t>Sharon Carson | Andy Sanborn</t>
  </si>
  <si>
    <t>SB457</t>
  </si>
  <si>
    <t>Relative to reporting of receipts and expenditures by political committees other than political committees of candidates</t>
  </si>
  <si>
    <t>David Pierce</t>
  </si>
  <si>
    <t>Molly Kelly | Regina Birdsell | Marcia Moody | Kathleen Hoelzel | James Belanger</t>
  </si>
  <si>
    <t>SB463</t>
  </si>
  <si>
    <t>suspending the imposition of the death penalty</t>
  </si>
  <si>
    <t>Gary Daniels | Molly Kelly | Bette Lasky | Carl Seidel | Robert Cushing | Elizabeth Ferreira</t>
  </si>
  <si>
    <t>SB473</t>
  </si>
  <si>
    <t>Repealing the cap on adequate education grant payments and making an appropriation therefor</t>
  </si>
  <si>
    <t>David Watters</t>
  </si>
  <si>
    <t>Regina Birdsell | Martha Fuller Clark | Andy Sanborn | Nancy Stiles | Jeff Woodburn | James Verschueren | Peter Schmidt | David Bates</t>
  </si>
  <si>
    <t>SB481</t>
  </si>
  <si>
    <t>relative to a special health care service license</t>
  </si>
  <si>
    <t>David Watters | Jeff Woodburn | Martha Fuller Clark | David Pierce | Jeanie Forrester | Molly Kelly | Dan Feltes | David Boutin | Bette Lasky | Donna Soucy | Neal Kurk | Cindy Rosenwald | Frank Kotowski | Thomas Sherman</t>
  </si>
  <si>
    <t>SB483</t>
  </si>
  <si>
    <t>establishing the position of chartered public school program officer</t>
  </si>
  <si>
    <t>Nancy Stiles | John Reagan | Sharon Carson | Martha Fuller Clark | Gerald Little | Mel Myler | Mary Gorman | Kenneth Weyler | David Bates | David Luneau | Mary Gile | Rick Ladd | June Frazer | Mary Heath</t>
  </si>
  <si>
    <t>SB485</t>
  </si>
  <si>
    <t>establishing a state grant program to assist state and local law enforcement agencies in addressing the opioid crisis and making an appropriation therefor</t>
  </si>
  <si>
    <t>Kevin Avard | Jeb Bradley | Sharon Carson | Lou D'Allesandro | Martha Fuller Clark | Chuck Morse | Brian Gallagher | Suzanne Smith | Herbert Vadney | Duane Brown</t>
  </si>
  <si>
    <t>SB488</t>
  </si>
  <si>
    <t>Requiring reasonable accommodations for pregnant workers</t>
  </si>
  <si>
    <t>Molly Kelly | Bette Lasky | David Boutin | Thomas Sherman | Cindy Rosenwald | Rebecca McBeath | Pamela Gordon</t>
  </si>
  <si>
    <t>SB494</t>
  </si>
  <si>
    <t>repealing the exemption from the road toll for federal government fuel purchases</t>
  </si>
  <si>
    <t>Regina Birdsell</t>
  </si>
  <si>
    <t>SB496</t>
  </si>
  <si>
    <t>relative to personal care attendant services</t>
  </si>
  <si>
    <t>Kevin Avard | Regina Birdsell | David Boutin | Sharon Carson | Dan Feltes | Molly Kelly | John Reagan</t>
  </si>
  <si>
    <t>SB498</t>
  </si>
  <si>
    <t>relative to penalties for possession of certain controlled drugs</t>
  </si>
  <si>
    <t>Rick Ladd | Herbert Vadney | Brian Gallagher</t>
  </si>
  <si>
    <t>SB500</t>
  </si>
  <si>
    <t>relative to student health insurance plans</t>
  </si>
  <si>
    <t>SB503</t>
  </si>
  <si>
    <t>relative to pre-kindergarten education using "pay for success" financing</t>
  </si>
  <si>
    <t>Jeb Bradley | Molly Kelly | Donna Soucy | Jeff Woodburn | Bette Lasky | Dan Feltes | Martha Fuller Clark | Rick Ladd | Mary Gile | Mary Heath | Latha Mangipudi | James Grenier</t>
  </si>
  <si>
    <t>SB506</t>
  </si>
  <si>
    <t>clarifying who may adopt</t>
  </si>
  <si>
    <t>Bette Lasky | David Watters | Martha Hennessey</t>
  </si>
  <si>
    <t>SB515</t>
  </si>
  <si>
    <t>relative to child neglect and other changes to the child protection act</t>
  </si>
  <si>
    <t>Sharon Carson | Martha Fuller Clark | Frank Kotowski | Donald LeBrun | James MacKay | Joanne Ward | Susan Ford | Alexis Simpson</t>
  </si>
  <si>
    <t>SB516</t>
  </si>
  <si>
    <t>Relative to preventing violence in health care facilities</t>
  </si>
  <si>
    <t>Jeff Woodburn</t>
  </si>
  <si>
    <t>Donna Soucy | Andrew Hosmer | David Watters | Molly Kelly | Bette Lasky | Dan Feltes | Martha Fuller Clark | Stephen Shurtleff | Cindy Rosenwald</t>
  </si>
  <si>
    <t>SB517</t>
  </si>
  <si>
    <t>Increasing the amount deducted from a fine for each day of a person's incarceration</t>
  </si>
  <si>
    <t>Dan Feltes | Jeff Woodburn | Nancy Stiles | Laura Pantelakos | David Welch</t>
  </si>
  <si>
    <t>SB521</t>
  </si>
  <si>
    <t>relative to an OHRV registration fee for persons who are members of an OHRV club</t>
  </si>
  <si>
    <t>Jeb Bradley | Jeff Woodburn | Dan Feltes | Gene Chandler | John Mullen | Laurence Rappaport | Jeffrey Goley | Herbert Richardson</t>
  </si>
  <si>
    <t>SB523</t>
  </si>
  <si>
    <t>Relative to the controlled drug prescription health and safety program</t>
  </si>
  <si>
    <t>Kevin Avard | Sam Cataldo | John Reagan | Carol McGuire</t>
  </si>
  <si>
    <t>SB531</t>
  </si>
  <si>
    <t>Extending the New Hampshire health protection act</t>
  </si>
  <si>
    <t>Jeff Woodburn | David Watters | Molly Kelly | Bette Lasky | Dan Feltes | Donna Soucy | Lou D'Allesandro | Martha Fuller Clark | James Grenier | Herbert Richardson</t>
  </si>
  <si>
    <t>SB533</t>
  </si>
  <si>
    <t>relative to drug law enforcement and penalties, insurance coverage for substance use disorders, a statewide drug court grant program, and drug abuse prevention; and making appropriations therefor</t>
  </si>
  <si>
    <t>Donna Soucy | Andrew Hosmer | Molly Kelly | Martha Fuller Clark | Bette Lasky | David Watters | David Pierce | Dan Feltes | Stephen Shurtleff | Mary Jane Wallner | Cindy Rosenwald | Thomas Sherman</t>
  </si>
  <si>
    <t>SB543</t>
  </si>
  <si>
    <t>Relative to private transferring of adopted children</t>
  </si>
  <si>
    <t>Sharon Carson | John Reagan | Bette Lasky | Skip Berrien | David Welch | Laura Pantelakos | Rebecca McBeath</t>
  </si>
  <si>
    <t>SB551</t>
  </si>
  <si>
    <t>establishing video lottery and table gaming at one location</t>
  </si>
  <si>
    <t>Donna Soucy | Bette Lasky | Chuck Morse | Jeff Woodburn | Eric Estevez</t>
  </si>
  <si>
    <t>SB552</t>
  </si>
  <si>
    <t>relative to application of the Internal Revenue Code to provisions of the business profits tax</t>
  </si>
  <si>
    <t>Kevin Avard | Sam Cataldo | John Reagan | Nancy Stiles | Russell Prescott | Chuck Morse</t>
  </si>
  <si>
    <t>Motion</t>
  </si>
  <si>
    <t>CorrectVote</t>
  </si>
  <si>
    <t>VoteResult</t>
  </si>
  <si>
    <t>HB128</t>
  </si>
  <si>
    <t>authorizing individuals and certain businesses to purchase health insurance from out-of-state companies.</t>
  </si>
  <si>
    <t>ITL</t>
  </si>
  <si>
    <t>Nay</t>
  </si>
  <si>
    <t>221Y-140N</t>
  </si>
  <si>
    <t>HB197</t>
  </si>
  <si>
    <t>relative to sales and samples provided by wine manufacturers.</t>
  </si>
  <si>
    <t>OTP/A</t>
  </si>
  <si>
    <t>Yea</t>
  </si>
  <si>
    <t>360Y-1N</t>
  </si>
  <si>
    <t>SB110</t>
  </si>
  <si>
    <t>establishing the administrative supervision act.</t>
  </si>
  <si>
    <t>211Y-149N</t>
  </si>
  <si>
    <t>HB504</t>
  </si>
  <si>
    <t>relative to online driver education.</t>
  </si>
  <si>
    <t>111Y-242N</t>
  </si>
  <si>
    <t>HB512</t>
  </si>
  <si>
    <t>prohibiting confiscation of firearms, ammunition, or firearms accessories during a state of emergency.</t>
  </si>
  <si>
    <t>231Y-121N</t>
  </si>
  <si>
    <t>HB582</t>
  </si>
  <si>
    <t>repealing the license requirement for carrying a concealed pistol or revolver.</t>
  </si>
  <si>
    <t>206Y-146N</t>
  </si>
  <si>
    <t>SB157</t>
  </si>
  <si>
    <t>(New Title) relative to encouraging high school students to take and pass a United States citizenship test.</t>
  </si>
  <si>
    <t>267Y-65N</t>
  </si>
  <si>
    <t>HB602</t>
  </si>
  <si>
    <t>relative to the use of drones.</t>
  </si>
  <si>
    <t>246Y-66N</t>
  </si>
  <si>
    <t>HB500</t>
  </si>
  <si>
    <t>repealing the prohibition on the use of silencing devices for taking wildlife.</t>
  </si>
  <si>
    <t>OTP</t>
  </si>
  <si>
    <t>184Y-124N</t>
  </si>
  <si>
    <t>HB634</t>
  </si>
  <si>
    <t>relative to applying the interest and dividends tax to trusts, increasing exemptions, and extending the tax to capital gains; and relative to homeowners property tax relief.</t>
  </si>
  <si>
    <t>197Y-109N</t>
  </si>
  <si>
    <t>SB146</t>
  </si>
  <si>
    <t>relative to accessory dwelling units.</t>
  </si>
  <si>
    <t>188Y-93N</t>
  </si>
  <si>
    <t>SB576</t>
  </si>
  <si>
    <t>(New Title) relative to the penalty for possession and use of fentanyl-class drugs, insurance coverage for substance use disorders, the funding of the controlled drug prescription health and safety program, the membership of the board of medicine, and pre</t>
  </si>
  <si>
    <t>276Y-69N</t>
  </si>
  <si>
    <t>HB552</t>
  </si>
  <si>
    <t>requiring the state treasurer to develop an implementation plan for the state to accept bitcoin as payment for taxes and fees.</t>
  </si>
  <si>
    <t>264Y-74N</t>
  </si>
  <si>
    <t>HB585</t>
  </si>
  <si>
    <t>relative to fines for violation of alcoholic beverage laws.</t>
  </si>
  <si>
    <t>204Y-89N</t>
  </si>
  <si>
    <t>relative to qualifications of referees in the superior courts and circuit courts.</t>
  </si>
  <si>
    <t>185Y-124N</t>
  </si>
  <si>
    <t>allowing towns and cities to authorize an additional surcharge on hotel occupancy under the meals and rooms tax.</t>
  </si>
  <si>
    <t>185Y-119N</t>
  </si>
  <si>
    <t>relative to enforcement of the prohibition on the use of mobile electronic devices while driving.</t>
  </si>
  <si>
    <t>198Y-100N</t>
  </si>
  <si>
    <t>relative to funding for full-day kindergarten pupils.</t>
  </si>
  <si>
    <t>157Y-200N</t>
  </si>
  <si>
    <t>relative to screening and treatment for dyslexia and related disorders and establishing a reading specialist in the department of education.</t>
  </si>
  <si>
    <t>186Y-172N</t>
  </si>
  <si>
    <t>establishing an independent redistricting commission.</t>
  </si>
  <si>
    <t>210Y-151N</t>
  </si>
  <si>
    <t>requiring the labeling of genetically engineered foods.</t>
  </si>
  <si>
    <t>239Y-122N</t>
  </si>
  <si>
    <t>requesting a modification of the New Hampshire health protection program.</t>
  </si>
  <si>
    <t>207Y-136N</t>
  </si>
  <si>
    <t>requiring school districts to permit placement of a memorial honoring those who have died during military service.</t>
  </si>
  <si>
    <t>192Y-117N</t>
  </si>
  <si>
    <t>relative to requiring prevailing wages on state-funded public works projects.</t>
  </si>
  <si>
    <t>181Y-138N</t>
  </si>
  <si>
    <t>relative to drivers' licenses and identification cards that are compliant with federal identification law.</t>
  </si>
  <si>
    <t>245Y-76N</t>
  </si>
  <si>
    <t>HB668</t>
  </si>
  <si>
    <t>relative to expense deductions under the business profits tax.</t>
  </si>
  <si>
    <t>134Y-168N</t>
  </si>
  <si>
    <t>requiring firearms owners to have liability insurance.</t>
  </si>
  <si>
    <t>287Y-22N</t>
  </si>
  <si>
    <t>relative to the rate of the insurance premium tax.</t>
  </si>
  <si>
    <t>195Y-114N</t>
  </si>
  <si>
    <t>relative to the regulation and taxation of short-term rental businesses.</t>
  </si>
  <si>
    <t>202Y-107N</t>
  </si>
  <si>
    <t>repealing laws regulating hawkers and peddlers and itinerant vendors.</t>
  </si>
  <si>
    <t>168Y-142N</t>
  </si>
  <si>
    <t>relative to the legalization and regulation of marijuana.</t>
  </si>
  <si>
    <t>190Y-112N</t>
  </si>
  <si>
    <t>relative to certification for solid waste operators.</t>
  </si>
  <si>
    <t>219Y-130N</t>
  </si>
  <si>
    <t>relative to the state building code.</t>
  </si>
  <si>
    <t>307Y-49N</t>
  </si>
  <si>
    <t>establishing a death benefit for a school employee killed in the line of duty.</t>
  </si>
  <si>
    <t>195Y-160N</t>
  </si>
  <si>
    <t>Adopt Amendment</t>
  </si>
  <si>
    <t>182Y-181N</t>
  </si>
  <si>
    <t>216Y-145N</t>
  </si>
  <si>
    <t>relative to controlled drug prescription health and safety information.</t>
  </si>
  <si>
    <t>155Y-195N</t>
  </si>
  <si>
    <t>relative to qualifying medical conditions for purposes of therapeutic cannabis.</t>
  </si>
  <si>
    <t>89Y-257N</t>
  </si>
  <si>
    <t>prohibiting the use of latex gloves and utensils in the food service industry.</t>
  </si>
  <si>
    <t>180Y-162N</t>
  </si>
  <si>
    <t>extending the New Hampshire health protection program.</t>
  </si>
  <si>
    <t>211Y-128N</t>
  </si>
  <si>
    <t>relating to the right to privacy. Providing that an individual's right to live free from governmental interference is fundamental and shall not be restricted unless the government demonstrates a compelling state interest.</t>
  </si>
  <si>
    <t>220Y-116N</t>
  </si>
  <si>
    <t>requiring law enforcement officers to return stolen property.</t>
  </si>
  <si>
    <t>180Y-152N</t>
  </si>
  <si>
    <t>providing that persons who provide false or misleading information in an abuse or neglect proceeding shall be guilty of the crime of false swearing.</t>
  </si>
  <si>
    <t>204Y-128N</t>
  </si>
  <si>
    <t>relative to a jury's determination as to the applicability of a law.</t>
  </si>
  <si>
    <t>184Y-145N</t>
  </si>
  <si>
    <t>relative to records of convenings of public bodies.</t>
  </si>
  <si>
    <t>189Y-135N</t>
  </si>
  <si>
    <t>repealing the law governing access to reproductive health care facilities.</t>
  </si>
  <si>
    <t>160Y-152N</t>
  </si>
  <si>
    <t>relative to eminent domain for gas pipelines and relative to assessment of the land use change tax for eminent domain takings for energy infrastructure.</t>
  </si>
  <si>
    <t>235Y-47N</t>
  </si>
  <si>
    <t>relative to the issuance of youth employment certificates.</t>
  </si>
  <si>
    <t>188Y-121N</t>
  </si>
  <si>
    <t>relative to minimum wage for tipped employees.</t>
  </si>
  <si>
    <t>190Y-137N</t>
  </si>
  <si>
    <t>establishing a state minimum wage.</t>
  </si>
  <si>
    <t>185Y-143N</t>
  </si>
  <si>
    <t>relative to electric renewable energy classes.</t>
  </si>
  <si>
    <t>210Y-126N</t>
  </si>
  <si>
    <t>relative to rebates to ratepayers from the renewable energy fund.</t>
  </si>
  <si>
    <t>203Y-127N</t>
  </si>
  <si>
    <t>relative to the National Guard force protection policy.</t>
  </si>
  <si>
    <t>188Y-129N</t>
  </si>
  <si>
    <t>authorizing and regulating the use of license plate scanning devices.</t>
  </si>
  <si>
    <t>175Y-112N</t>
  </si>
  <si>
    <t>repealing the education tax credit.</t>
  </si>
  <si>
    <t>189Y-117N</t>
  </si>
  <si>
    <t>relative to the reasonable compensation deduction from gross business profits under the business profits tax and requiring the department of revenue administration to prepare draft rules relative to auditing.</t>
  </si>
  <si>
    <t>180Y-131N</t>
  </si>
  <si>
    <t>relating to parental rights. Providing that parents have the natural right to control the health, education, and welfare of their children.</t>
  </si>
  <si>
    <t>174Y-136N</t>
  </si>
  <si>
    <t>188Y-115N</t>
  </si>
  <si>
    <t>prohibiting firearms in certain public places.</t>
  </si>
  <si>
    <t>248Y-55N</t>
  </si>
  <si>
    <t>relative to medical neglect of children.</t>
  </si>
  <si>
    <t>155Y-146N</t>
  </si>
  <si>
    <t>relative to parental rights.</t>
  </si>
  <si>
    <t>163Y-135N</t>
  </si>
  <si>
    <t>limiting the authority of state entities to regulate the sale, use, and possession of firearms.</t>
  </si>
  <si>
    <t>179Y-117N</t>
  </si>
  <si>
    <t>defining suitable person for the purpose of obtaining a license to carry a firearm and extending the term of the license.</t>
  </si>
  <si>
    <t>173Y-123N</t>
  </si>
  <si>
    <t>relative to penalties for possession of marijuana.</t>
  </si>
  <si>
    <t>104Y-193N</t>
  </si>
  <si>
    <t>relative to carrying a pistol or revolver without a license.</t>
  </si>
  <si>
    <t>149Y-146N</t>
  </si>
  <si>
    <t>relative to teacher qualifications at charter schools.</t>
  </si>
  <si>
    <t>267Y-96N</t>
  </si>
  <si>
    <t>relative to the content of patriotic exercises in public schools.</t>
  </si>
  <si>
    <t>168Y-130N</t>
  </si>
  <si>
    <t>relative to student exemption from the statewide assessment.</t>
  </si>
  <si>
    <t>204Y-151N</t>
  </si>
  <si>
    <t>requiring the department of education to report statewide assessment results for school districts receiving certain state aid.</t>
  </si>
  <si>
    <t>180Y-177N</t>
  </si>
  <si>
    <t>prohibiting a political subdivision from adopting residency restrictions on sex offenders.</t>
  </si>
  <si>
    <t>264Y-92N</t>
  </si>
  <si>
    <t>legalizing the possession and cultivation of marijuana for personal use.</t>
  </si>
  <si>
    <t>Table</t>
  </si>
  <si>
    <t>229Y-119N</t>
  </si>
  <si>
    <t>relative to showing a ballot.</t>
  </si>
  <si>
    <t>221Y-119N</t>
  </si>
  <si>
    <t>(New Title) relative to licensure of medical imaging professionals and radiation therapists.</t>
  </si>
  <si>
    <t>213Y-113N</t>
  </si>
  <si>
    <t>relative to child neglect and other changes to the child protection act.</t>
  </si>
  <si>
    <t>203Y-129N</t>
  </si>
  <si>
    <t>relative to student health insurance plans.</t>
  </si>
  <si>
    <t>256Y-84N</t>
  </si>
  <si>
    <t>SB210</t>
  </si>
  <si>
    <t>relative to regulation of septic system evaluators.</t>
  </si>
  <si>
    <t>178Y-162N</t>
  </si>
  <si>
    <t>relative to an OHRV registration fee for persons who are members of an OHRV club.</t>
  </si>
  <si>
    <t>262Y-83N</t>
  </si>
  <si>
    <t>(New Title) relative to a special health care service license and establishing a fund.</t>
  </si>
  <si>
    <t>198Y-114N</t>
  </si>
  <si>
    <t>clarifying who may adopt.</t>
  </si>
  <si>
    <t>151Y-193N</t>
  </si>
  <si>
    <t>SB336</t>
  </si>
  <si>
    <t>relative to the qualifications for obtaining a license to carry a concealed pistol or revolver.</t>
  </si>
  <si>
    <t>156Y-189N</t>
  </si>
  <si>
    <t>relative to penalties for possession of certain controlled drugs.</t>
  </si>
  <si>
    <t>289Y-58N</t>
  </si>
  <si>
    <t>(New Title) relating to the operating budget. Providing that the state shall not spend more from any fund than such fund receives in revenue, nor use the proceeds of any bond to fund its annual operating expenditures.</t>
  </si>
  <si>
    <t>201Y-139N</t>
  </si>
  <si>
    <t>(New Title) eliminating the land use board and requiring approval of federal land acquisitions by the governor and executive council.</t>
  </si>
  <si>
    <t>115Y-171N</t>
  </si>
  <si>
    <t>158Y-128N</t>
  </si>
  <si>
    <t>relative to non-academic surveys administered by a public school to its students.</t>
  </si>
  <si>
    <t>Adopt CofC Report</t>
  </si>
  <si>
    <t>YEA</t>
  </si>
  <si>
    <t>285Y-56N</t>
  </si>
  <si>
    <t>191Y-149N</t>
  </si>
  <si>
    <t>(New Title) relative to annulment of certain misdemeanor offenses and relative to the annulment of offenses occurring between May 14, 2014 and July 1, 2015.</t>
  </si>
  <si>
    <t>333Y-11N</t>
  </si>
  <si>
    <t>HB605</t>
  </si>
  <si>
    <t>(New Title) relative to mandatory minimum sentences.</t>
  </si>
  <si>
    <t>311Y-7N</t>
  </si>
  <si>
    <t>HB1193</t>
  </si>
  <si>
    <t>(New Title) relative to the wellness and primary prevention council and relative to certification of school nurses.</t>
  </si>
  <si>
    <t>182Y-131N</t>
  </si>
  <si>
    <t>(New Title) relative of taxation of short-term rentals.</t>
  </si>
  <si>
    <t>189Y-127N</t>
  </si>
  <si>
    <t>relative to school attendance in towns with no public schools.</t>
  </si>
  <si>
    <t>190Y-132N</t>
  </si>
  <si>
    <t>relative to exceptions to the real estate transfer tax.</t>
  </si>
  <si>
    <t>311Y-11N</t>
  </si>
  <si>
    <t>Rules Suspend 6/16/16</t>
  </si>
  <si>
    <t>Rules Suspension</t>
  </si>
  <si>
    <t>241Y-97N</t>
  </si>
  <si>
    <t>establishing a state grant program to assist state and local law enforcement agencies in addressing the opioid crisis and making an appropriation therefor.</t>
  </si>
  <si>
    <t>235Y-74N</t>
  </si>
  <si>
    <t>Veto Override</t>
  </si>
  <si>
    <t>169Y-130N</t>
  </si>
  <si>
    <t>150Y-117N</t>
  </si>
  <si>
    <t>(New Title) legalizing firecrackers.</t>
  </si>
  <si>
    <t>132Y-119N</t>
  </si>
  <si>
    <t>147Y-105N</t>
  </si>
  <si>
    <t>NameOnly</t>
  </si>
  <si>
    <t>PrimeSponsorScore</t>
  </si>
  <si>
    <t>CoSponsorScore</t>
  </si>
  <si>
    <t>TotalSponsorScore</t>
  </si>
  <si>
    <t>SponsorID</t>
  </si>
  <si>
    <t>CosponsorIDs</t>
  </si>
  <si>
    <t>376480 | 377222 | 376949 | 376966 | 377151 | 377201 | 377239 | 209099</t>
  </si>
  <si>
    <t>377260 | 377273 | 209098</t>
  </si>
  <si>
    <t>209099 | 209076 | 209093 | 209098 | 209057 | 209095 | 209088 | 377016 | 376936 | 376871 | 377234 | 377204 | 376984</t>
  </si>
  <si>
    <t>376095 | 376966 | 209093</t>
  </si>
  <si>
    <t>377085 | 376645 | 377205 | 209078 | 377087</t>
  </si>
  <si>
    <t>376628 | 376879 | 209090 | 209078</t>
  </si>
  <si>
    <t>377264 | 377272 | 377257 | 376966 | 377203 | 377267 | 209099</t>
  </si>
  <si>
    <t>375829 | 377276 | 377087 | 377176 | 376904 | 377299 | 377319 | 376917 | 377192 | 209075</t>
  </si>
  <si>
    <t>377153 | 375919 | 376228 | 376826 | 376937 | 376916 | 372557</t>
  </si>
  <si>
    <t>376357 | 376480 | 377201 | 376956</t>
  </si>
  <si>
    <t>376949 | 376480 | 209099</t>
  </si>
  <si>
    <t>(New Title) relative to carrying a loaded rifle or loaded shotgun in certain vehicles.</t>
  </si>
  <si>
    <t>376514 | 377028 | 376949 | 377262 | 377264 | 377305 | 376956</t>
  </si>
  <si>
    <t>377066 | 366385 | 375846</t>
  </si>
  <si>
    <t>377234 | 377201 | 377207 | 376956 | 376912 | 209095</t>
  </si>
  <si>
    <t>376936 | 377259 | 377264 | 376609</t>
  </si>
  <si>
    <t>377229 | 377294 | 377278 | 377253 | 377262 | 377239</t>
  </si>
  <si>
    <t>376622 | 377006 | 368423 | 377153 | 377068 | 209070 | 209096 | 209090</t>
  </si>
  <si>
    <t>377226 | 377315 | 376813 | 376966 | 377169 | 209095 | 209061</t>
  </si>
  <si>
    <t>376111 | 377199 | 377309 | 377290 | 376191 | 377188 | 377298 | 209088 | 209096 | 209061</t>
  </si>
  <si>
    <t>377204 | 377312 | 377016 | 376990 | 377299 | 376083 | 374470 | 376930 | 331314 | 209083</t>
  </si>
  <si>
    <t>376826 | 377253 | 377259 | 377278 | 377264</t>
  </si>
  <si>
    <t>377265 | 377085</t>
  </si>
  <si>
    <t>relative to school district policy regarding objectionable course material.</t>
  </si>
  <si>
    <t>376553 | 377305 | 376392 | 377210 | 376716 | 209099</t>
  </si>
  <si>
    <t>376553 | 377252 | 377085 | 377305 | 376716</t>
  </si>
  <si>
    <t>377153 | 376302 | 376228 | 376123 | 377108 | 377085</t>
  </si>
  <si>
    <t>(New Title) relative to poker in private residences.</t>
  </si>
  <si>
    <t>376949 | 377023 | 376395 | 376480 | 377253</t>
  </si>
  <si>
    <t>376480 | 377259 | 377222 | 376996 | 377305 | 376864 | 377239 | 209099</t>
  </si>
  <si>
    <t>377260 | 376807 | 376635 | 376357 | 377223 | 209099</t>
  </si>
  <si>
    <t>376357 | 376912 | 377239</t>
  </si>
  <si>
    <t>376949 | 376245 | 376973 | 377293 | 376864 | 377239 | 209095 | 209099</t>
  </si>
  <si>
    <t>376740 | 377037 | 377005 | 377252</t>
  </si>
  <si>
    <t>376625 | 376532 | 209080 | 209078</t>
  </si>
  <si>
    <t>376956 | 377257 | 377251 | 377262 | 377048 | 377305 | 377228 | 377264 | 376966</t>
  </si>
  <si>
    <t>376956 | 377257 | 377251 | 377048 | 377269 | 377305 | 377228 | 377264</t>
  </si>
  <si>
    <t>376912 | 377234 | 377203 | 377204 | 377037 | 377232 | 376740</t>
  </si>
  <si>
    <t>377232 | 376357 | 376480 | 377201</t>
  </si>
  <si>
    <t>372375 | 376332 | 209078</t>
  </si>
  <si>
    <t>372375 | 376332</t>
  </si>
  <si>
    <t>376780 | 376832 | 376667 | 364729</t>
  </si>
  <si>
    <t>376916 | 377160 | 377281 | 377079 | 376882 | 377201 | 209092 | 209091</t>
  </si>
  <si>
    <t>376516 | 377068 | 376826 | 376564 | 376916</t>
  </si>
  <si>
    <t>376740 | 377037 | 376610 | 376528 | 376854 | 377184 | 377203 | 377267</t>
  </si>
  <si>
    <t>(New Title) relative to the sale of smoke bombs.</t>
  </si>
  <si>
    <t>376956 | 377267 | 377227 | 377234 | 209101 | 209093</t>
  </si>
  <si>
    <t>377305 | 376933 | 377214 | 376357 | 377247 | 376912 | 377203 | 377162 | 377273 | 209095</t>
  </si>
  <si>
    <t>377085 | 376553 | 376966 | 209095 | 209101</t>
  </si>
  <si>
    <t>376357 | 376480 | 377201</t>
  </si>
  <si>
    <t>377153 | 377199 | 376392 | 376123 | 377108 | 376302</t>
  </si>
  <si>
    <t>376516 | 377068 | 366385 | 376826 | 376916 | 209100</t>
  </si>
  <si>
    <t>377268 | 377210</t>
  </si>
  <si>
    <t>374900 | 376897 | 209015 | 209076 | 209088</t>
  </si>
  <si>
    <t>376480 | 377259 | 376996 | 377305 | 376864 | 209099</t>
  </si>
  <si>
    <t>377204 | 376984 | 377232 | 377203</t>
  </si>
  <si>
    <t>377268 | 376965</t>
  </si>
  <si>
    <t>377085 | 377020 | 376897 | 377235 | 376302 | 377005 | 377287 | 377272 | 377257</t>
  </si>
  <si>
    <t>376882 | 376674 | 209100</t>
  </si>
  <si>
    <t>368423 | 376622 | 376674 | 376882 | 209100</t>
  </si>
  <si>
    <t>376740 | 376912 | 376949 | 377022 | 376933 | 209093</t>
  </si>
  <si>
    <t>376740 | 376912 | 376949 | 377028 | 377022 | 376357</t>
  </si>
  <si>
    <t>376918 | 366385 | 376763 | 209099</t>
  </si>
  <si>
    <t>377153 | 368423 | 209100</t>
  </si>
  <si>
    <t>377232 | 376357 | 376878 | 376912 | 376956 | 376818 | 377269 | 376480 | 377201</t>
  </si>
  <si>
    <t>377068 | 377305</t>
  </si>
  <si>
    <t>377068 | 209061</t>
  </si>
  <si>
    <t>377232 | 377175 | 377261 | 372821 | 377203 | 377224</t>
  </si>
  <si>
    <t>376357 | 377287 | 377239</t>
  </si>
  <si>
    <t>377317 | 377202 | 376918 | 377313 | 376991 | 376936</t>
  </si>
  <si>
    <t>377153 | 377186 | 376123 | 209100</t>
  </si>
  <si>
    <t>376916 | 376662 | 377068 | 373142 | 377006 | 209061</t>
  </si>
  <si>
    <t>377232 | 376357 | 376480 | 377201 | 376610 | 377162 | 376991 | 376818 | 376864</t>
  </si>
  <si>
    <t>377177 | 377203 | 377204</t>
  </si>
  <si>
    <t>376028 | 376813 | 376826 | 376328 | 209080</t>
  </si>
  <si>
    <t>377283 | 376841</t>
  </si>
  <si>
    <t>376823 | 376628 | 377031 | 377187 | 376794 | 376464 | 377048 | 209088 | 209079</t>
  </si>
  <si>
    <t>376740 | 376357 | 376302 | 376966 | 377037 | 376912 | 377246 | 209099</t>
  </si>
  <si>
    <t>376111 | 377305 | 376841 | 376990 | 376077 | 377273 | 377028 | 377158</t>
  </si>
  <si>
    <t>376516 | 376826 | 377281 | 376916 | 377068 | 377197 | 209092</t>
  </si>
  <si>
    <t>377222 | 376780 | 377057 | 377108</t>
  </si>
  <si>
    <t>375919 | 376111 | 377310 | 376862 | 377135 | 376227 | 377307 | 209100 | 209096 | 209091</t>
  </si>
  <si>
    <t>377093 | 376591 | 377085 | 376516 | 377108 | 376813 | 376645 | 377186 | 377153 | 209088 | 209100 | 209091 | 209015</t>
  </si>
  <si>
    <t>376933 | 377037 | 376912 | 377205 | 377162 | 376740 | 377293 | 377236 | 377273 | 209095</t>
  </si>
  <si>
    <t>377261 | 377239</t>
  </si>
  <si>
    <t>376970 | 376897 | 209083</t>
  </si>
  <si>
    <t>376516 | 377068 | 373142 | 377281 | 376916 | 377197</t>
  </si>
  <si>
    <t>376936 | 377222 | 376328 | 377287 | 377293 | 209083</t>
  </si>
  <si>
    <t>377283 | 377294 | 376937 | 377194 | 377048 | 377205 | 377207 | 377239 | 376841 | 209079 | 209091</t>
  </si>
  <si>
    <t>377253 | 377203 | 376949 | 376956</t>
  </si>
  <si>
    <t>376622 | 376668 | 376744 | 377226 | 376662 | 377068 | 376826 | 377197 | 209100 | 209061</t>
  </si>
  <si>
    <t>377305 | 376993 | 377160</t>
  </si>
  <si>
    <t>376139 | 376819 | 376514 | 377019 | 376879 | 376744 | 209078 | 209079 | 209088</t>
  </si>
  <si>
    <t>376904 | 377031 | 209096 | 209061</t>
  </si>
  <si>
    <t>relative to application of the Internal Revenue Code to provisions of the business profits tax.</t>
  </si>
  <si>
    <t>209100 | 209097 | 209061 | 376750 | 376514 | 376356 | 377063 | 377064 | 376823 | 375453</t>
  </si>
  <si>
    <t>209095 | 376832 | 374470 | 376948 | 376912 | 377252</t>
  </si>
  <si>
    <t>209083 | 377287 | 376912 | 376949 | 377293</t>
  </si>
  <si>
    <t>209061 | 376692</t>
  </si>
  <si>
    <t>209093 | 209096 | 376622 | 376831 | 377169 | 377250</t>
  </si>
  <si>
    <t>209094 | 209075 | 209091</t>
  </si>
  <si>
    <t>(New Title) relative to the sale or exchange of an interest in a business organization under the business profits tax.</t>
  </si>
  <si>
    <t>209079 | 209083 | 209057 | 209080 | 209097 | 209093 | 209099 | 209076 | 209101 | 209088 | 209015 | 376087 | 376823 | 375453</t>
  </si>
  <si>
    <t>209097 | 209079 | 209076 | 376008</t>
  </si>
  <si>
    <t>377287 | 376912 | 374470 | 376948</t>
  </si>
  <si>
    <t>209091 | 209061 | 374900 | 376111 | 377201 | 376763 | 377169</t>
  </si>
  <si>
    <t>209099 | 209101 | 209078 | 209076 | 209093 | 209100 | 209094 | 209075 | 209097 | 209083 | 209096 | 209091 | 375453 | 376917 | 377176 | 376720</t>
  </si>
  <si>
    <t>209097 | 209101 | 377272 | 375955 | 377268 | 377288 | 372821</t>
  </si>
  <si>
    <t>209091 | 209101 | 209100 | 209075 | 376302 | 377085 | 376728 | 372557</t>
  </si>
  <si>
    <t>209088 | 209079 | 209015 | 209095 | 209091 | 377139 | 375919</t>
  </si>
  <si>
    <t>209091 | 377184 | 377230 | 376813</t>
  </si>
  <si>
    <t>209088 | 209061 | 377169 | 377226</t>
  </si>
  <si>
    <t>209015 | 209070 | 209091 | 376832 | 376123 | 374470 | 376966</t>
  </si>
  <si>
    <t>209091 | 366385 | 376314</t>
  </si>
  <si>
    <t>establishing a minimum wage.</t>
  </si>
  <si>
    <t>209090 | 209091 | 209070 | 209075 | 209100 | 209015 | 209061</t>
  </si>
  <si>
    <t>relative to flexible working arrangements in employment.</t>
  </si>
  <si>
    <t>209015 | 209061 | 209070 | 209096 | 209090 | 376966 | 377050 | 376622 | 377307 | 376123</t>
  </si>
  <si>
    <t>relative to arbitration agreements in nursing home contracts.</t>
  </si>
  <si>
    <t>209076 | 209083</t>
  </si>
  <si>
    <t>relative to reporting of receipts and expenditures by political committees other than political committees of candidates.</t>
  </si>
  <si>
    <t>209070 | 209101 | 376605 | 373860 | 376904</t>
  </si>
  <si>
    <t>209098 | 209070 | 209075 | 376864 | 376111 | 377224</t>
  </si>
  <si>
    <t>209101 | 209061 | 209083 | 209088 | 209090 | 377186 | 376521 | 376794</t>
  </si>
  <si>
    <t>209091 | 209090 | 209061 | 209092 | 209080 | 209070 | 209100 | 209079 | 209075 | 209096 | 372821 | 376622 | 376831 | 377169</t>
  </si>
  <si>
    <t>209088 | 209095 | 209076 | 209061 | 209097 | 377153 | 376228 | 374470 | 376794 | 377307 | 376123 | 376832 | 376937 | 377199</t>
  </si>
  <si>
    <t>209099 | 209078 | 209076 | 209015 | 209061 | 209057 | 377230 | 376866 | 377184 | 377210</t>
  </si>
  <si>
    <t>209070 | 209075 | 209079 | 377169 | 376622 | 377309 | 377298</t>
  </si>
  <si>
    <t>209099 | 209101 | 209079 | 209076 | 209100 | 209070 | 209095</t>
  </si>
  <si>
    <t>376832 | 377184 | 377230</t>
  </si>
  <si>
    <t>209078 | 209070 | 209096 | 209090 | 209075 | 209100 | 209061 | 376832 | 376123 | 377199 | 377200 | 377108</t>
  </si>
  <si>
    <t>209075 | 209091 | 377302</t>
  </si>
  <si>
    <t>209076 | 209061 | 376831 | 376966 | 376028 | 377048 | 376813 | 377314</t>
  </si>
  <si>
    <t>relative to preventing violence in health care facilities.</t>
  </si>
  <si>
    <t>209096 | 209094 | 209091 | 209070 | 209075 | 209100 | 209061 | 376628 | 376622</t>
  </si>
  <si>
    <t>209100 | 209090 | 209088 | 366385 | 330795</t>
  </si>
  <si>
    <t>209078 | 209090 | 209100 | 370346 | 377149 | 376854 | 376227 | 376514</t>
  </si>
  <si>
    <t>209099 | 209093 | 209095 | 376841</t>
  </si>
  <si>
    <t>209090 | 209091 | 209070 | 209075 | 209100 | 209096 | 209015 | 209061 | 377108 | 376514</t>
  </si>
  <si>
    <t>209096 | 209094 | 209070 | 209061 | 209075 | 209091 | 209092 | 209100 | 376628 | 368423 | 376622 | 377169</t>
  </si>
  <si>
    <t>209076 | 209095 | 209075 | 377281 | 330795 | 366385 | 377309</t>
  </si>
  <si>
    <t>establishing video lottery and table gaming at one location.</t>
  </si>
  <si>
    <t>209096 | 209075 | 209057 | 209090 | 377223</t>
  </si>
  <si>
    <t>(New Title) relative to application of the Internal Revenue Code to provisions of the business profits tax.</t>
  </si>
  <si>
    <t>209099 | 209093 | 209095 | 209088 | 209047 | 209057</t>
  </si>
  <si>
    <t>relating to parental rights. Providing that parents have the natural right to
control the health, education, and welfare of their children</t>
  </si>
  <si>
    <t>relating to the right to privacy. Providing that an individual’s right to live free
from governmental interference is fundamental.</t>
  </si>
  <si>
    <t>Establishing a state grant program to assist state and local law enforcement
agencies in addressing the opioid crisis and making an appropriation therefor.</t>
  </si>
  <si>
    <t>allowing towns and cities to authorize an additional surcharge on hotel
occupancy under the meals and rooms tax</t>
  </si>
  <si>
    <t>requiring the department of education to report statewide assessment results
for school districts receiving certain state aid</t>
  </si>
  <si>
    <t>relative to the reasonable compensation deduction from gross business
profits under the business profits tax and requiring the department of revenue
administration to prepare draft rules relative to auditing</t>
  </si>
  <si>
    <t>establishing a death benefit for a school employee killed in the line of
duty</t>
  </si>
  <si>
    <t>relative to the operation and insurance of transportation network
companies</t>
  </si>
  <si>
    <t>SignedImpact</t>
  </si>
  <si>
    <t>209061</t>
  </si>
  <si>
    <t>376740</t>
  </si>
  <si>
    <t>377247</t>
  </si>
  <si>
    <t>376480</t>
  </si>
  <si>
    <t>209095</t>
  </si>
  <si>
    <t>377313</t>
  </si>
  <si>
    <t>377168</t>
  </si>
  <si>
    <t>376514</t>
  </si>
  <si>
    <t>377143</t>
  </si>
  <si>
    <t>377239</t>
  </si>
  <si>
    <t>377287</t>
  </si>
  <si>
    <t>377255</t>
  </si>
  <si>
    <t>209101</t>
  </si>
  <si>
    <t>209092</t>
  </si>
  <si>
    <t>Sen. Kevin Avard (R)</t>
  </si>
  <si>
    <t>Avard, Kevin</t>
  </si>
  <si>
    <t>Avard</t>
  </si>
  <si>
    <t>Senate 12</t>
  </si>
  <si>
    <t>Sen. Andy Sanborn (R)</t>
  </si>
  <si>
    <t>Sanborn, Andy</t>
  </si>
  <si>
    <t>Andy</t>
  </si>
  <si>
    <t>Senate 9</t>
  </si>
  <si>
    <t>Sen. Gary Daniels (R)</t>
  </si>
  <si>
    <t>Daniels, Gary</t>
  </si>
  <si>
    <t>Daniels</t>
  </si>
  <si>
    <t>Senate 11</t>
  </si>
  <si>
    <t>Sen. Russell Prescott (R)</t>
  </si>
  <si>
    <t>Prescott, Russell</t>
  </si>
  <si>
    <t>Prescott</t>
  </si>
  <si>
    <t>Senate 23</t>
  </si>
  <si>
    <t>Sen. John Reagan (R)</t>
  </si>
  <si>
    <t>Reagan, John</t>
  </si>
  <si>
    <t>Reagan</t>
  </si>
  <si>
    <t>Senate 17</t>
  </si>
  <si>
    <t>Sen. Regina Birdsell (R)</t>
  </si>
  <si>
    <t>Birdsell, Regina</t>
  </si>
  <si>
    <t>Regina</t>
  </si>
  <si>
    <t>Birdsell</t>
  </si>
  <si>
    <t>Senate 19</t>
  </si>
  <si>
    <t>Sen. Jeanie Forrester (R)</t>
  </si>
  <si>
    <t>Forrester, Jeanie</t>
  </si>
  <si>
    <t>Jeanie</t>
  </si>
  <si>
    <t>Forrester</t>
  </si>
  <si>
    <t>Senate 2</t>
  </si>
  <si>
    <t>Sen. Sam Cataldo (R)</t>
  </si>
  <si>
    <t>Cataldo, Sam</t>
  </si>
  <si>
    <t>Sam</t>
  </si>
  <si>
    <t>Cataldo</t>
  </si>
  <si>
    <t>Senate 6</t>
  </si>
  <si>
    <t>Sen. Sharon Carson (R)</t>
  </si>
  <si>
    <t>Carson, Sharon</t>
  </si>
  <si>
    <t>Senate 14</t>
  </si>
  <si>
    <t>Sen. Chuck Morse (R)</t>
  </si>
  <si>
    <t>Morse, Chuck</t>
  </si>
  <si>
    <t>Chuck</t>
  </si>
  <si>
    <t>Morse</t>
  </si>
  <si>
    <t>Senate 22</t>
  </si>
  <si>
    <t>Sen. Jeb Bradley (R)</t>
  </si>
  <si>
    <t>Bradley, Jeb</t>
  </si>
  <si>
    <t>Jeb</t>
  </si>
  <si>
    <t>Senate 3</t>
  </si>
  <si>
    <t>Sen. Gerald Little (R)</t>
  </si>
  <si>
    <t>Little, Gerald</t>
  </si>
  <si>
    <t>Little</t>
  </si>
  <si>
    <t>Senate 8</t>
  </si>
  <si>
    <t>Sen. David Boutin (R)</t>
  </si>
  <si>
    <t>Boutin, David</t>
  </si>
  <si>
    <t>Boutin</t>
  </si>
  <si>
    <t>Senate 16</t>
  </si>
  <si>
    <t>Sen. Nancy Stiles (R)</t>
  </si>
  <si>
    <t>Stiles, Nancy</t>
  </si>
  <si>
    <t>Nancy</t>
  </si>
  <si>
    <t>Stiles</t>
  </si>
  <si>
    <t>Senate 24</t>
  </si>
  <si>
    <t>Sen. Andrew Hosmer (D)</t>
  </si>
  <si>
    <t>Hosmer, Andrew</t>
  </si>
  <si>
    <t>Hosmer</t>
  </si>
  <si>
    <t>Senate 7</t>
  </si>
  <si>
    <t>Sen. David Pierce (D)</t>
  </si>
  <si>
    <t>Senate 5</t>
  </si>
  <si>
    <t>Sen. Dan Feltes (D)</t>
  </si>
  <si>
    <t>Feltes, Dan</t>
  </si>
  <si>
    <t>Feltes</t>
  </si>
  <si>
    <t>Senate 15</t>
  </si>
  <si>
    <t>Sen. Molly Kelly (D)</t>
  </si>
  <si>
    <t>Kelly, Molly</t>
  </si>
  <si>
    <t>Molly</t>
  </si>
  <si>
    <t>Kelly</t>
  </si>
  <si>
    <t>Senate 10</t>
  </si>
  <si>
    <t>Sen. David Watters (D)</t>
  </si>
  <si>
    <t>Watters, David</t>
  </si>
  <si>
    <t>Watters</t>
  </si>
  <si>
    <t>Senate 4</t>
  </si>
  <si>
    <t>Sen. Bette Lasky (D)</t>
  </si>
  <si>
    <t>Lasky, Bette</t>
  </si>
  <si>
    <t>Bette</t>
  </si>
  <si>
    <t>Lasky</t>
  </si>
  <si>
    <t>Senate 13</t>
  </si>
  <si>
    <t>Sen. Jeff Woodburn (D)</t>
  </si>
  <si>
    <t>Woodburn, Jeff</t>
  </si>
  <si>
    <t>Jeff</t>
  </si>
  <si>
    <t>Woodburn</t>
  </si>
  <si>
    <t>Senate 1</t>
  </si>
  <si>
    <t>Sen. Lou D'Allesandro (D)</t>
  </si>
  <si>
    <t>D'Allesandro, Lou</t>
  </si>
  <si>
    <t>Lou</t>
  </si>
  <si>
    <t>D'Allesandro</t>
  </si>
  <si>
    <t>Senate 20</t>
  </si>
  <si>
    <t>Sen. Martha Fuller Clark (D)</t>
  </si>
  <si>
    <t>Fuller Clark, Martha</t>
  </si>
  <si>
    <t>Fuller Clark</t>
  </si>
  <si>
    <t>Senate 21</t>
  </si>
  <si>
    <t>Sen. Donna Soucy (D)</t>
  </si>
  <si>
    <t>Soucy, Donna</t>
  </si>
  <si>
    <t>Donna</t>
  </si>
  <si>
    <t>Senate 18</t>
  </si>
  <si>
    <t>Correct Vote</t>
  </si>
  <si>
    <t>Result</t>
  </si>
  <si>
    <t>Link</t>
  </si>
  <si>
    <t>HB216</t>
  </si>
  <si>
    <t>(New Title) relative to recovery of certain investigatory costs by regulatory boards and commissions, and applying certain general administration provisions to the mechanical licensing board.</t>
  </si>
  <si>
    <t>12Y-11N</t>
  </si>
  <si>
    <t>http://gcm.io/RC/2016/S/1</t>
  </si>
  <si>
    <t>14Y-10N</t>
  </si>
  <si>
    <t>http://gcm.io/RC/2016/S/10</t>
  </si>
  <si>
    <t>SB131</t>
  </si>
  <si>
    <t>10Y-14N</t>
  </si>
  <si>
    <t>http://gcm.io/RC/2016/S/12</t>
  </si>
  <si>
    <t>15Y-8N</t>
  </si>
  <si>
    <t>http://gcm.io/RC/2016/S/22</t>
  </si>
  <si>
    <t>17Y-7N</t>
  </si>
  <si>
    <t>http://gcm.io/RC/2016/S/24</t>
  </si>
  <si>
    <t>http://gcm.io/RC/2016/S/25</t>
  </si>
  <si>
    <t>http://gcm.io/RC/2016/S/28</t>
  </si>
  <si>
    <t>http://gcm.io/RC/2016/S/29</t>
  </si>
  <si>
    <t>13Y-10N</t>
  </si>
  <si>
    <t>http://gcm.io/RC/2016/S/33</t>
  </si>
  <si>
    <t>http://gcm.io/RC/2016/S/36</t>
  </si>
  <si>
    <t>23Y-0N</t>
  </si>
  <si>
    <t>http://gcm.io/RC/2016/S/38</t>
  </si>
  <si>
    <t>23Y-1N</t>
  </si>
  <si>
    <t>http://gcm.io/RC/2016/S/40</t>
  </si>
  <si>
    <t>(New Title) relative to the governor's commission on alcohol and drug abuse prevention, treatment, and recovery and making supplemental appropriations to the commission, the department of justice, and the department of health and human services.</t>
  </si>
  <si>
    <t>24Y-0N</t>
  </si>
  <si>
    <t>http://gcm.io/RC/2016/S/46</t>
  </si>
  <si>
    <t>http://gcm.io/RC/2016/S/51</t>
  </si>
  <si>
    <t>11Y-13N</t>
  </si>
  <si>
    <t>http://gcm.io/RC/2016/S/52</t>
  </si>
  <si>
    <t>18Y-6N</t>
  </si>
  <si>
    <t>http://gcm.io/RC/2016/S/56</t>
  </si>
  <si>
    <t>16Y-8N</t>
  </si>
  <si>
    <t>http://gcm.io/RC/2016/S/62</t>
  </si>
  <si>
    <t>18Y-4N</t>
  </si>
  <si>
    <t>http://gcm.io/RC/2016/S/65</t>
  </si>
  <si>
    <t>Lay on the Table</t>
  </si>
  <si>
    <t>17Y-5N</t>
  </si>
  <si>
    <t>http://gcm.io/RC/2016/S/66</t>
  </si>
  <si>
    <t>12Y-12N</t>
  </si>
  <si>
    <t>http://gcm.io/RC/2016/S/67</t>
  </si>
  <si>
    <t>http://gcm.io/RC/2016/S/68</t>
  </si>
  <si>
    <t>http://gcm.io/RC/2016/S/69</t>
  </si>
  <si>
    <t>9Y-14N</t>
  </si>
  <si>
    <t>http://gcm.io/RC/2016/S/71</t>
  </si>
  <si>
    <t>20Y-3N</t>
  </si>
  <si>
    <t>http://gcm.io/RC/2016/S/73</t>
  </si>
  <si>
    <t>HB636</t>
  </si>
  <si>
    <t>relative to forfeiture of property.</t>
  </si>
  <si>
    <t>Ought to Pass: Sections 5-8, and 9 I and III</t>
  </si>
  <si>
    <t>5Y-18N</t>
  </si>
  <si>
    <t>http://gcm.io/RC/2016/S/84</t>
  </si>
  <si>
    <t>http://gcm.io/RC/2016/S/91</t>
  </si>
  <si>
    <t>http://gcm.io/RC/2016/S/95</t>
  </si>
  <si>
    <t>13Y-11N</t>
  </si>
  <si>
    <t>http://gcm.io/RC/2016/S/101</t>
  </si>
  <si>
    <t>http://gcm.io/RC/2016/S/110</t>
  </si>
  <si>
    <t>http://gcm.io/RC/2016/S/115</t>
  </si>
  <si>
    <t>Committee of Conference Report 2093c</t>
  </si>
  <si>
    <t>http://gcm.io/RC/2016/S/131</t>
  </si>
  <si>
    <t>Committee of Conference Report 2019c</t>
  </si>
  <si>
    <t>http://gcm.io/RC/2016/S/132</t>
  </si>
  <si>
    <t>Committee of Conference Report 2067c</t>
  </si>
  <si>
    <t>22Y-2N</t>
  </si>
  <si>
    <t>http://gcm.io/RC/2016/S/136</t>
  </si>
  <si>
    <t>Committee of Conference Report 1988c</t>
  </si>
  <si>
    <t>http://gcm.io/RC/2016/S/137</t>
  </si>
  <si>
    <t>Committee of Conference Report 2034c</t>
  </si>
  <si>
    <t>http://gcm.io/RC/2016/S/139</t>
  </si>
  <si>
    <t>Committee of Conference Report 2075c</t>
  </si>
  <si>
    <t>http://gcm.io/RC/2016/S/140</t>
  </si>
  <si>
    <t>Ought to Pass</t>
  </si>
  <si>
    <t>22Y-0N</t>
  </si>
  <si>
    <t>http://gcm.io/RC/2016/S/143</t>
  </si>
  <si>
    <t>Vote#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</si>
</sst>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2"/>
      <color theme="1"/>
      <name val="Calibri"/>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u val="single"/>
      <sz val="12"/>
      <color indexed="12"/>
      <name val="Calibri"/>
      <family val="2"/>
    </font>
    <font>
      <u val="single"/>
      <sz val="12"/>
      <color indexed="20"/>
      <name val="Calibri"/>
      <family val="2"/>
    </font>
    <font>
      <sz val="13"/>
      <color indexed="8"/>
      <name val="Arial"/>
      <family val="0"/>
    </font>
    <font>
      <sz val="9.6"/>
      <color indexed="8"/>
      <name val="Arial"/>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2"/>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3"/>
      <color theme="1"/>
      <name val="Arial"/>
      <family val="0"/>
    </font>
    <font>
      <sz val="9.6"/>
      <color theme="1"/>
      <name val="Arial"/>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
    <xf numFmtId="0" fontId="0" fillId="0" borderId="0" xfId="0" applyFont="1" applyAlignment="1">
      <alignment/>
    </xf>
    <xf numFmtId="0" fontId="40" fillId="0" borderId="0" xfId="0" applyFont="1" applyAlignment="1">
      <alignment/>
    </xf>
    <xf numFmtId="0" fontId="41"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Alignment="1" quotePrefix="1">
      <alignment/>
    </xf>
    <xf numFmtId="0" fontId="32" fillId="0" borderId="0" xfId="53" applyAlignment="1">
      <alignment/>
    </xf>
    <xf numFmtId="0" fontId="32" fillId="0" borderId="0" xfId="53"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http://gcm.io/RC/2016/S/1" TargetMode="External" /><Relationship Id="rId2" Type="http://schemas.openxmlformats.org/officeDocument/2006/relationships/hyperlink" Target="http://gcm.io/RC/2016/S/10" TargetMode="External" /><Relationship Id="rId3" Type="http://schemas.openxmlformats.org/officeDocument/2006/relationships/hyperlink" Target="http://gcm.io/RC/2016/S/12" TargetMode="External" /><Relationship Id="rId4" Type="http://schemas.openxmlformats.org/officeDocument/2006/relationships/hyperlink" Target="http://gcm.io/RC/2016/S/22" TargetMode="External" /><Relationship Id="rId5" Type="http://schemas.openxmlformats.org/officeDocument/2006/relationships/hyperlink" Target="http://gcm.io/RC/2016/S/24" TargetMode="External" /><Relationship Id="rId6" Type="http://schemas.openxmlformats.org/officeDocument/2006/relationships/hyperlink" Target="http://gcm.io/RC/2016/S/25" TargetMode="External" /><Relationship Id="rId7" Type="http://schemas.openxmlformats.org/officeDocument/2006/relationships/hyperlink" Target="http://gcm.io/RC/2016/S/28" TargetMode="External" /><Relationship Id="rId8" Type="http://schemas.openxmlformats.org/officeDocument/2006/relationships/hyperlink" Target="http://gcm.io/RC/2016/S/29" TargetMode="External" /><Relationship Id="rId9" Type="http://schemas.openxmlformats.org/officeDocument/2006/relationships/hyperlink" Target="http://gcm.io/RC/2016/S/33" TargetMode="External" /><Relationship Id="rId10" Type="http://schemas.openxmlformats.org/officeDocument/2006/relationships/hyperlink" Target="http://gcm.io/RC/2016/S/36" TargetMode="External" /><Relationship Id="rId11" Type="http://schemas.openxmlformats.org/officeDocument/2006/relationships/hyperlink" Target="http://gcm.io/RC/2016/S/38" TargetMode="External" /><Relationship Id="rId12" Type="http://schemas.openxmlformats.org/officeDocument/2006/relationships/hyperlink" Target="http://gcm.io/RC/2016/S/40" TargetMode="External" /><Relationship Id="rId13" Type="http://schemas.openxmlformats.org/officeDocument/2006/relationships/hyperlink" Target="http://gcm.io/RC/2016/S/46" TargetMode="External" /><Relationship Id="rId14" Type="http://schemas.openxmlformats.org/officeDocument/2006/relationships/hyperlink" Target="http://gcm.io/RC/2016/S/51" TargetMode="External" /><Relationship Id="rId15" Type="http://schemas.openxmlformats.org/officeDocument/2006/relationships/hyperlink" Target="http://gcm.io/RC/2016/S/52" TargetMode="External" /><Relationship Id="rId16" Type="http://schemas.openxmlformats.org/officeDocument/2006/relationships/hyperlink" Target="http://gcm.io/RC/2016/S/56" TargetMode="External" /><Relationship Id="rId17" Type="http://schemas.openxmlformats.org/officeDocument/2006/relationships/hyperlink" Target="http://gcm.io/RC/2016/S/62" TargetMode="External" /><Relationship Id="rId18" Type="http://schemas.openxmlformats.org/officeDocument/2006/relationships/hyperlink" Target="http://gcm.io/RC/2016/S/65" TargetMode="External" /><Relationship Id="rId19" Type="http://schemas.openxmlformats.org/officeDocument/2006/relationships/hyperlink" Target="http://gcm.io/RC/2016/S/66" TargetMode="External" /><Relationship Id="rId20" Type="http://schemas.openxmlformats.org/officeDocument/2006/relationships/hyperlink" Target="http://gcm.io/RC/2016/S/67" TargetMode="External" /><Relationship Id="rId21" Type="http://schemas.openxmlformats.org/officeDocument/2006/relationships/hyperlink" Target="http://gcm.io/RC/2016/S/68" TargetMode="External" /><Relationship Id="rId22" Type="http://schemas.openxmlformats.org/officeDocument/2006/relationships/hyperlink" Target="http://gcm.io/RC/2016/S/69" TargetMode="External" /><Relationship Id="rId23" Type="http://schemas.openxmlformats.org/officeDocument/2006/relationships/hyperlink" Target="http://gcm.io/RC/2016/S/71" TargetMode="External" /><Relationship Id="rId24" Type="http://schemas.openxmlformats.org/officeDocument/2006/relationships/hyperlink" Target="http://gcm.io/RC/2016/S/73" TargetMode="External" /><Relationship Id="rId25" Type="http://schemas.openxmlformats.org/officeDocument/2006/relationships/hyperlink" Target="http://gcm.io/RC/2016/S/84" TargetMode="External" /><Relationship Id="rId26" Type="http://schemas.openxmlformats.org/officeDocument/2006/relationships/hyperlink" Target="http://gcm.io/RC/2016/S/91" TargetMode="External" /><Relationship Id="rId27" Type="http://schemas.openxmlformats.org/officeDocument/2006/relationships/hyperlink" Target="http://gcm.io/RC/2016/S/95" TargetMode="External" /><Relationship Id="rId28" Type="http://schemas.openxmlformats.org/officeDocument/2006/relationships/hyperlink" Target="http://gcm.io/RC/2016/S/101" TargetMode="External" /><Relationship Id="rId29" Type="http://schemas.openxmlformats.org/officeDocument/2006/relationships/hyperlink" Target="http://gcm.io/RC/2016/S/110" TargetMode="External" /><Relationship Id="rId30" Type="http://schemas.openxmlformats.org/officeDocument/2006/relationships/hyperlink" Target="http://gcm.io/RC/2016/S/115" TargetMode="External" /><Relationship Id="rId31" Type="http://schemas.openxmlformats.org/officeDocument/2006/relationships/hyperlink" Target="http://gcm.io/RC/2016/S/131" TargetMode="External" /><Relationship Id="rId32" Type="http://schemas.openxmlformats.org/officeDocument/2006/relationships/hyperlink" Target="http://gcm.io/RC/2016/S/132" TargetMode="External" /><Relationship Id="rId33" Type="http://schemas.openxmlformats.org/officeDocument/2006/relationships/hyperlink" Target="http://gcm.io/RC/2016/S/136" TargetMode="External" /><Relationship Id="rId34" Type="http://schemas.openxmlformats.org/officeDocument/2006/relationships/hyperlink" Target="http://gcm.io/RC/2016/S/137" TargetMode="External" /><Relationship Id="rId35" Type="http://schemas.openxmlformats.org/officeDocument/2006/relationships/hyperlink" Target="http://gcm.io/RC/2016/S/139" TargetMode="External" /><Relationship Id="rId36" Type="http://schemas.openxmlformats.org/officeDocument/2006/relationships/hyperlink" Target="http://gcm.io/RC/2016/S/140" TargetMode="External" /><Relationship Id="rId37" Type="http://schemas.openxmlformats.org/officeDocument/2006/relationships/hyperlink" Target="http://gcm.io/RC/2016/S/143" TargetMode="External" /></Relationships>
</file>

<file path=xl/worksheets/sheet1.xml><?xml version="1.0" encoding="utf-8"?>
<worksheet xmlns="http://schemas.openxmlformats.org/spreadsheetml/2006/main" xmlns:r="http://schemas.openxmlformats.org/officeDocument/2006/relationships">
  <dimension ref="A1:Z1491"/>
  <sheetViews>
    <sheetView workbookViewId="0" topLeftCell="A1">
      <selection activeCell="H2" sqref="H2"/>
    </sheetView>
  </sheetViews>
  <sheetFormatPr defaultColWidth="11.00390625" defaultRowHeight="15.75"/>
  <cols>
    <col min="2" max="2" width="23.625" style="0" customWidth="1"/>
  </cols>
  <sheetData>
    <row r="1" spans="1:26" ht="15.75">
      <c r="A1" s="2" t="s">
        <v>246</v>
      </c>
      <c r="B1" s="2" t="s">
        <v>1614</v>
      </c>
      <c r="C1" s="2" t="s">
        <v>1615</v>
      </c>
      <c r="D1" s="2" t="s">
        <v>2153</v>
      </c>
      <c r="E1" s="2" t="s">
        <v>2154</v>
      </c>
      <c r="F1" s="2" t="s">
        <v>2155</v>
      </c>
      <c r="G1" s="2" t="s">
        <v>2726</v>
      </c>
      <c r="H1" s="4" t="s">
        <v>2652</v>
      </c>
      <c r="I1" s="1"/>
      <c r="J1" s="1"/>
      <c r="K1" s="1"/>
      <c r="L1" s="1"/>
      <c r="M1" s="1"/>
      <c r="N1" s="1"/>
      <c r="O1" s="1"/>
      <c r="P1" s="1"/>
      <c r="Q1" s="1"/>
      <c r="R1" s="1"/>
      <c r="S1" s="1"/>
      <c r="T1" s="1"/>
      <c r="U1" s="1"/>
      <c r="V1" s="1"/>
      <c r="W1" s="1"/>
      <c r="X1" s="1"/>
      <c r="Y1" s="1"/>
      <c r="Z1" s="1"/>
    </row>
    <row r="2" spans="1:26" ht="15.75">
      <c r="A2" s="2" t="s">
        <v>2156</v>
      </c>
      <c r="B2" s="2" t="s">
        <v>2157</v>
      </c>
      <c r="C2" s="2">
        <v>2</v>
      </c>
      <c r="D2" s="2" t="s">
        <v>2158</v>
      </c>
      <c r="E2" s="2" t="s">
        <v>2159</v>
      </c>
      <c r="F2" s="2" t="s">
        <v>2160</v>
      </c>
      <c r="G2" s="2">
        <v>5</v>
      </c>
      <c r="H2" s="6" t="str">
        <f aca="true" t="shared" si="0" ref="H2:H65">HYPERLINK(CONCATENATE("http://gcm.io/RC/2016/H/",G2))</f>
        <v>http://gcm.io/RC/2016/H/5</v>
      </c>
      <c r="I2" s="1"/>
      <c r="J2" s="1"/>
      <c r="K2" s="1"/>
      <c r="L2" s="1"/>
      <c r="M2" s="1"/>
      <c r="N2" s="1"/>
      <c r="O2" s="1"/>
      <c r="P2" s="1"/>
      <c r="Q2" s="1"/>
      <c r="R2" s="1"/>
      <c r="S2" s="1"/>
      <c r="T2" s="1"/>
      <c r="U2" s="1"/>
      <c r="V2" s="1"/>
      <c r="W2" s="1"/>
      <c r="X2" s="1"/>
      <c r="Y2" s="1"/>
      <c r="Z2" s="1"/>
    </row>
    <row r="3" spans="1:26" ht="15.75">
      <c r="A3" s="2" t="s">
        <v>2161</v>
      </c>
      <c r="B3" s="2" t="s">
        <v>2162</v>
      </c>
      <c r="C3" s="2">
        <v>1</v>
      </c>
      <c r="D3" s="2" t="s">
        <v>2163</v>
      </c>
      <c r="E3" s="2" t="s">
        <v>2164</v>
      </c>
      <c r="F3" s="2" t="s">
        <v>2165</v>
      </c>
      <c r="G3" s="2">
        <v>6</v>
      </c>
      <c r="H3" s="6" t="str">
        <f t="shared" si="0"/>
        <v>http://gcm.io/RC/2016/H/6</v>
      </c>
      <c r="I3" s="1"/>
      <c r="J3" s="1"/>
      <c r="K3" s="1"/>
      <c r="L3" s="1"/>
      <c r="M3" s="1"/>
      <c r="N3" s="1"/>
      <c r="O3" s="1"/>
      <c r="P3" s="1"/>
      <c r="Q3" s="1"/>
      <c r="R3" s="1"/>
      <c r="S3" s="1"/>
      <c r="T3" s="1"/>
      <c r="U3" s="1"/>
      <c r="V3" s="1"/>
      <c r="W3" s="1"/>
      <c r="X3" s="1"/>
      <c r="Y3" s="1"/>
      <c r="Z3" s="1"/>
    </row>
    <row r="4" spans="1:26" ht="15.75">
      <c r="A4" s="2" t="s">
        <v>2166</v>
      </c>
      <c r="B4" s="2" t="s">
        <v>2167</v>
      </c>
      <c r="C4" s="2">
        <v>2</v>
      </c>
      <c r="D4" s="2" t="s">
        <v>2163</v>
      </c>
      <c r="E4" s="2" t="s">
        <v>2159</v>
      </c>
      <c r="F4" s="2" t="s">
        <v>2168</v>
      </c>
      <c r="G4" s="2">
        <v>7</v>
      </c>
      <c r="H4" s="6" t="str">
        <f t="shared" si="0"/>
        <v>http://gcm.io/RC/2016/H/7</v>
      </c>
      <c r="I4" s="1"/>
      <c r="J4" s="1"/>
      <c r="K4" s="1"/>
      <c r="L4" s="1"/>
      <c r="M4" s="1"/>
      <c r="N4" s="1"/>
      <c r="O4" s="1"/>
      <c r="P4" s="1"/>
      <c r="Q4" s="1"/>
      <c r="R4" s="1"/>
      <c r="S4" s="1"/>
      <c r="T4" s="1"/>
      <c r="U4" s="1"/>
      <c r="V4" s="1"/>
      <c r="W4" s="1"/>
      <c r="X4" s="1"/>
      <c r="Y4" s="1"/>
      <c r="Z4" s="1"/>
    </row>
    <row r="5" spans="1:26" ht="15.75">
      <c r="A5" s="2" t="s">
        <v>2169</v>
      </c>
      <c r="B5" s="2" t="s">
        <v>2170</v>
      </c>
      <c r="C5" s="2">
        <v>1</v>
      </c>
      <c r="D5" s="2" t="s">
        <v>2158</v>
      </c>
      <c r="E5" s="2" t="s">
        <v>2159</v>
      </c>
      <c r="F5" s="2" t="s">
        <v>2171</v>
      </c>
      <c r="G5" s="2">
        <v>9</v>
      </c>
      <c r="H5" s="6" t="str">
        <f t="shared" si="0"/>
        <v>http://gcm.io/RC/2016/H/9</v>
      </c>
      <c r="I5" s="1"/>
      <c r="J5" s="1"/>
      <c r="K5" s="1"/>
      <c r="L5" s="1"/>
      <c r="M5" s="1"/>
      <c r="N5" s="1"/>
      <c r="O5" s="1"/>
      <c r="P5" s="1"/>
      <c r="Q5" s="1"/>
      <c r="R5" s="1"/>
      <c r="S5" s="1"/>
      <c r="T5" s="1"/>
      <c r="U5" s="1"/>
      <c r="V5" s="1"/>
      <c r="W5" s="1"/>
      <c r="X5" s="1"/>
      <c r="Y5" s="1"/>
      <c r="Z5" s="1"/>
    </row>
    <row r="6" spans="1:26" ht="15.75">
      <c r="A6" s="2" t="s">
        <v>2172</v>
      </c>
      <c r="B6" s="2" t="s">
        <v>2173</v>
      </c>
      <c r="C6" s="2">
        <v>1</v>
      </c>
      <c r="D6" s="2" t="s">
        <v>2163</v>
      </c>
      <c r="E6" s="2" t="s">
        <v>2164</v>
      </c>
      <c r="F6" s="2" t="s">
        <v>2174</v>
      </c>
      <c r="G6" s="2">
        <v>12</v>
      </c>
      <c r="H6" s="6" t="str">
        <f t="shared" si="0"/>
        <v>http://gcm.io/RC/2016/H/12</v>
      </c>
      <c r="I6" s="1"/>
      <c r="J6" s="1"/>
      <c r="K6" s="1"/>
      <c r="L6" s="1"/>
      <c r="M6" s="1"/>
      <c r="N6" s="1"/>
      <c r="O6" s="1"/>
      <c r="P6" s="1"/>
      <c r="Q6" s="1"/>
      <c r="R6" s="1"/>
      <c r="S6" s="1"/>
      <c r="T6" s="1"/>
      <c r="U6" s="1"/>
      <c r="V6" s="1"/>
      <c r="W6" s="1"/>
      <c r="X6" s="1"/>
      <c r="Y6" s="1"/>
      <c r="Z6" s="1"/>
    </row>
    <row r="7" spans="1:26" ht="15.75">
      <c r="A7" s="2" t="s">
        <v>2175</v>
      </c>
      <c r="B7" s="2" t="s">
        <v>2176</v>
      </c>
      <c r="C7" s="2">
        <v>2</v>
      </c>
      <c r="D7" s="2" t="s">
        <v>2163</v>
      </c>
      <c r="E7" s="2" t="s">
        <v>2164</v>
      </c>
      <c r="F7" s="2" t="s">
        <v>2177</v>
      </c>
      <c r="G7" s="2">
        <v>13</v>
      </c>
      <c r="H7" s="6" t="str">
        <f t="shared" si="0"/>
        <v>http://gcm.io/RC/2016/H/13</v>
      </c>
      <c r="I7" s="1"/>
      <c r="J7" s="1"/>
      <c r="K7" s="1"/>
      <c r="L7" s="1"/>
      <c r="M7" s="1"/>
      <c r="N7" s="1"/>
      <c r="O7" s="1"/>
      <c r="P7" s="1"/>
      <c r="Q7" s="1"/>
      <c r="R7" s="1"/>
      <c r="S7" s="1"/>
      <c r="T7" s="1"/>
      <c r="U7" s="1"/>
      <c r="V7" s="1"/>
      <c r="W7" s="1"/>
      <c r="X7" s="1"/>
      <c r="Y7" s="1"/>
      <c r="Z7" s="1"/>
    </row>
    <row r="8" spans="1:26" ht="15.75">
      <c r="A8" s="2" t="s">
        <v>2178</v>
      </c>
      <c r="B8" s="2" t="s">
        <v>2179</v>
      </c>
      <c r="C8" s="2">
        <v>1</v>
      </c>
      <c r="D8" s="2" t="s">
        <v>2163</v>
      </c>
      <c r="E8" s="2" t="s">
        <v>2159</v>
      </c>
      <c r="F8" s="2" t="s">
        <v>2180</v>
      </c>
      <c r="G8" s="2">
        <v>14</v>
      </c>
      <c r="H8" s="6" t="str">
        <f t="shared" si="0"/>
        <v>http://gcm.io/RC/2016/H/14</v>
      </c>
      <c r="I8" s="1"/>
      <c r="J8" s="1"/>
      <c r="K8" s="1"/>
      <c r="L8" s="1"/>
      <c r="M8" s="1"/>
      <c r="N8" s="1"/>
      <c r="O8" s="1"/>
      <c r="P8" s="1"/>
      <c r="Q8" s="1"/>
      <c r="R8" s="1"/>
      <c r="S8" s="1"/>
      <c r="T8" s="1"/>
      <c r="U8" s="1"/>
      <c r="V8" s="1"/>
      <c r="W8" s="1"/>
      <c r="X8" s="1"/>
      <c r="Y8" s="1"/>
      <c r="Z8" s="1"/>
    </row>
    <row r="9" spans="1:26" ht="15.75">
      <c r="A9" s="2" t="s">
        <v>2181</v>
      </c>
      <c r="B9" s="2" t="s">
        <v>2182</v>
      </c>
      <c r="C9" s="2">
        <v>2</v>
      </c>
      <c r="D9" s="2" t="s">
        <v>2163</v>
      </c>
      <c r="E9" s="2" t="s">
        <v>2159</v>
      </c>
      <c r="F9" s="2" t="s">
        <v>2183</v>
      </c>
      <c r="G9" s="2">
        <v>15</v>
      </c>
      <c r="H9" s="6" t="str">
        <f t="shared" si="0"/>
        <v>http://gcm.io/RC/2016/H/15</v>
      </c>
      <c r="I9" s="1"/>
      <c r="J9" s="1"/>
      <c r="K9" s="1"/>
      <c r="L9" s="1"/>
      <c r="M9" s="1"/>
      <c r="N9" s="1"/>
      <c r="O9" s="1"/>
      <c r="P9" s="1"/>
      <c r="Q9" s="1"/>
      <c r="R9" s="1"/>
      <c r="S9" s="1"/>
      <c r="T9" s="1"/>
      <c r="U9" s="1"/>
      <c r="V9" s="1"/>
      <c r="W9" s="1"/>
      <c r="X9" s="1"/>
      <c r="Y9" s="1"/>
      <c r="Z9" s="1"/>
    </row>
    <row r="10" spans="1:26" ht="15.75">
      <c r="A10" s="2" t="s">
        <v>2184</v>
      </c>
      <c r="B10" s="2" t="s">
        <v>2185</v>
      </c>
      <c r="C10" s="2">
        <v>1</v>
      </c>
      <c r="D10" s="2" t="s">
        <v>2186</v>
      </c>
      <c r="E10" s="2" t="s">
        <v>2164</v>
      </c>
      <c r="F10" s="2" t="s">
        <v>2187</v>
      </c>
      <c r="G10" s="2">
        <v>17</v>
      </c>
      <c r="H10" s="6" t="str">
        <f t="shared" si="0"/>
        <v>http://gcm.io/RC/2016/H/17</v>
      </c>
      <c r="I10" s="1"/>
      <c r="J10" s="1"/>
      <c r="K10" s="1"/>
      <c r="L10" s="1"/>
      <c r="M10" s="1"/>
      <c r="N10" s="1"/>
      <c r="O10" s="1"/>
      <c r="P10" s="1"/>
      <c r="Q10" s="1"/>
      <c r="R10" s="1"/>
      <c r="S10" s="1"/>
      <c r="T10" s="1"/>
      <c r="U10" s="1"/>
      <c r="V10" s="1"/>
      <c r="W10" s="1"/>
      <c r="X10" s="1"/>
      <c r="Y10" s="1"/>
      <c r="Z10" s="1"/>
    </row>
    <row r="11" spans="1:26" ht="15.75">
      <c r="A11" s="2" t="s">
        <v>2188</v>
      </c>
      <c r="B11" s="2" t="s">
        <v>2189</v>
      </c>
      <c r="C11" s="2">
        <v>2</v>
      </c>
      <c r="D11" s="2" t="s">
        <v>2158</v>
      </c>
      <c r="E11" s="2" t="s">
        <v>2164</v>
      </c>
      <c r="F11" s="2" t="s">
        <v>2190</v>
      </c>
      <c r="G11" s="2">
        <v>18</v>
      </c>
      <c r="H11" s="6" t="str">
        <f t="shared" si="0"/>
        <v>http://gcm.io/RC/2016/H/18</v>
      </c>
      <c r="I11" s="1"/>
      <c r="J11" s="1"/>
      <c r="K11" s="1"/>
      <c r="L11" s="1"/>
      <c r="M11" s="1"/>
      <c r="N11" s="1"/>
      <c r="O11" s="1"/>
      <c r="P11" s="1"/>
      <c r="Q11" s="1"/>
      <c r="R11" s="1"/>
      <c r="S11" s="1"/>
      <c r="T11" s="1"/>
      <c r="U11" s="1"/>
      <c r="V11" s="1"/>
      <c r="W11" s="1"/>
      <c r="X11" s="1"/>
      <c r="Y11" s="1"/>
      <c r="Z11" s="1"/>
    </row>
    <row r="12" spans="1:26" ht="15.75">
      <c r="A12" s="2" t="s">
        <v>2191</v>
      </c>
      <c r="B12" s="2" t="s">
        <v>2192</v>
      </c>
      <c r="C12" s="2">
        <v>2</v>
      </c>
      <c r="D12" s="2" t="s">
        <v>2163</v>
      </c>
      <c r="E12" s="2" t="s">
        <v>2164</v>
      </c>
      <c r="F12" s="2" t="s">
        <v>2193</v>
      </c>
      <c r="G12" s="2">
        <v>25</v>
      </c>
      <c r="H12" s="6" t="str">
        <f t="shared" si="0"/>
        <v>http://gcm.io/RC/2016/H/25</v>
      </c>
      <c r="I12" s="1"/>
      <c r="J12" s="1"/>
      <c r="K12" s="1"/>
      <c r="L12" s="1"/>
      <c r="M12" s="1"/>
      <c r="N12" s="1"/>
      <c r="O12" s="1"/>
      <c r="P12" s="1"/>
      <c r="Q12" s="1"/>
      <c r="R12" s="1"/>
      <c r="S12" s="1"/>
      <c r="T12" s="1"/>
      <c r="U12" s="1"/>
      <c r="V12" s="1"/>
      <c r="W12" s="1"/>
      <c r="X12" s="1"/>
      <c r="Y12" s="1"/>
      <c r="Z12" s="1"/>
    </row>
    <row r="13" spans="1:26" ht="15.75">
      <c r="A13" s="2" t="s">
        <v>2194</v>
      </c>
      <c r="B13" s="2" t="s">
        <v>2195</v>
      </c>
      <c r="C13" s="2">
        <v>2</v>
      </c>
      <c r="D13" s="2" t="s">
        <v>2186</v>
      </c>
      <c r="E13" s="2" t="s">
        <v>2159</v>
      </c>
      <c r="F13" s="2" t="s">
        <v>2196</v>
      </c>
      <c r="G13" s="2">
        <v>27</v>
      </c>
      <c r="H13" s="6" t="str">
        <f t="shared" si="0"/>
        <v>http://gcm.io/RC/2016/H/27</v>
      </c>
      <c r="I13" s="1"/>
      <c r="J13" s="1"/>
      <c r="K13" s="1"/>
      <c r="L13" s="1"/>
      <c r="M13" s="1"/>
      <c r="N13" s="1"/>
      <c r="O13" s="1"/>
      <c r="P13" s="1"/>
      <c r="Q13" s="1"/>
      <c r="R13" s="1"/>
      <c r="S13" s="1"/>
      <c r="T13" s="1"/>
      <c r="U13" s="1"/>
      <c r="V13" s="1"/>
      <c r="W13" s="1"/>
      <c r="X13" s="1"/>
      <c r="Y13" s="1"/>
      <c r="Z13" s="1"/>
    </row>
    <row r="14" spans="1:26" ht="15.75">
      <c r="A14" s="2" t="s">
        <v>2197</v>
      </c>
      <c r="B14" s="2" t="s">
        <v>2198</v>
      </c>
      <c r="C14" s="2">
        <v>1</v>
      </c>
      <c r="D14" s="2" t="s">
        <v>2158</v>
      </c>
      <c r="E14" s="2" t="s">
        <v>2159</v>
      </c>
      <c r="F14" s="2" t="s">
        <v>2199</v>
      </c>
      <c r="G14" s="2">
        <v>29</v>
      </c>
      <c r="H14" s="6" t="str">
        <f t="shared" si="0"/>
        <v>http://gcm.io/RC/2016/H/29</v>
      </c>
      <c r="I14" s="1"/>
      <c r="J14" s="1"/>
      <c r="K14" s="1"/>
      <c r="L14" s="1"/>
      <c r="M14" s="1"/>
      <c r="N14" s="1"/>
      <c r="O14" s="1"/>
      <c r="P14" s="1"/>
      <c r="Q14" s="1"/>
      <c r="R14" s="1"/>
      <c r="S14" s="1"/>
      <c r="T14" s="1"/>
      <c r="U14" s="1"/>
      <c r="V14" s="1"/>
      <c r="W14" s="1"/>
      <c r="X14" s="1"/>
      <c r="Y14" s="1"/>
      <c r="Z14" s="1"/>
    </row>
    <row r="15" spans="1:26" ht="15.75">
      <c r="A15" s="2" t="s">
        <v>2200</v>
      </c>
      <c r="B15" s="2" t="s">
        <v>2201</v>
      </c>
      <c r="C15" s="2">
        <v>2</v>
      </c>
      <c r="D15" s="2" t="s">
        <v>2163</v>
      </c>
      <c r="E15" s="2" t="s">
        <v>2159</v>
      </c>
      <c r="F15" s="2" t="s">
        <v>2202</v>
      </c>
      <c r="G15" s="2">
        <v>34</v>
      </c>
      <c r="H15" s="6" t="str">
        <f t="shared" si="0"/>
        <v>http://gcm.io/RC/2016/H/34</v>
      </c>
      <c r="I15" s="1"/>
      <c r="J15" s="1"/>
      <c r="K15" s="1"/>
      <c r="L15" s="1"/>
      <c r="M15" s="1"/>
      <c r="N15" s="1"/>
      <c r="O15" s="1"/>
      <c r="P15" s="1"/>
      <c r="Q15" s="1"/>
      <c r="R15" s="1"/>
      <c r="S15" s="1"/>
      <c r="T15" s="1"/>
      <c r="U15" s="1"/>
      <c r="V15" s="1"/>
      <c r="W15" s="1"/>
      <c r="X15" s="1"/>
      <c r="Y15" s="1"/>
      <c r="Z15" s="1"/>
    </row>
    <row r="16" spans="1:26" ht="15.75">
      <c r="A16" s="2" t="s">
        <v>1654</v>
      </c>
      <c r="B16" s="2" t="s">
        <v>2203</v>
      </c>
      <c r="C16" s="2">
        <v>1</v>
      </c>
      <c r="D16" s="2" t="s">
        <v>2186</v>
      </c>
      <c r="E16" s="2" t="s">
        <v>2164</v>
      </c>
      <c r="F16" s="2" t="s">
        <v>2204</v>
      </c>
      <c r="G16" s="2">
        <v>37</v>
      </c>
      <c r="H16" s="6" t="str">
        <f t="shared" si="0"/>
        <v>http://gcm.io/RC/2016/H/37</v>
      </c>
      <c r="I16" s="1"/>
      <c r="J16" s="1"/>
      <c r="K16" s="1"/>
      <c r="L16" s="1"/>
      <c r="M16" s="1"/>
      <c r="N16" s="1"/>
      <c r="O16" s="1"/>
      <c r="P16" s="1"/>
      <c r="Q16" s="1"/>
      <c r="R16" s="1"/>
      <c r="S16" s="1"/>
      <c r="T16" s="1"/>
      <c r="U16" s="1"/>
      <c r="V16" s="1"/>
      <c r="W16" s="1"/>
      <c r="X16" s="1"/>
      <c r="Y16" s="1"/>
      <c r="Z16" s="1"/>
    </row>
    <row r="17" spans="1:26" ht="15.75">
      <c r="A17" s="2" t="s">
        <v>1700</v>
      </c>
      <c r="B17" s="2" t="s">
        <v>2205</v>
      </c>
      <c r="C17" s="2">
        <v>3</v>
      </c>
      <c r="D17" s="2" t="s">
        <v>2158</v>
      </c>
      <c r="E17" s="2" t="s">
        <v>2164</v>
      </c>
      <c r="F17" s="2" t="s">
        <v>2206</v>
      </c>
      <c r="G17" s="2">
        <v>39</v>
      </c>
      <c r="H17" s="6" t="str">
        <f t="shared" si="0"/>
        <v>http://gcm.io/RC/2016/H/39</v>
      </c>
      <c r="I17" s="1"/>
      <c r="J17" s="1"/>
      <c r="K17" s="1"/>
      <c r="L17" s="1"/>
      <c r="M17" s="1"/>
      <c r="N17" s="1"/>
      <c r="O17" s="1"/>
      <c r="P17" s="1"/>
      <c r="Q17" s="1"/>
      <c r="R17" s="1"/>
      <c r="S17" s="1"/>
      <c r="T17" s="1"/>
      <c r="U17" s="1"/>
      <c r="V17" s="1"/>
      <c r="W17" s="1"/>
      <c r="X17" s="1"/>
      <c r="Y17" s="1"/>
      <c r="Z17" s="1"/>
    </row>
    <row r="18" spans="1:26" ht="15.75">
      <c r="A18" s="2" t="s">
        <v>1868</v>
      </c>
      <c r="B18" s="2" t="s">
        <v>2207</v>
      </c>
      <c r="C18" s="2">
        <v>1</v>
      </c>
      <c r="D18" s="2" t="s">
        <v>2158</v>
      </c>
      <c r="E18" s="2" t="s">
        <v>2159</v>
      </c>
      <c r="F18" s="2" t="s">
        <v>2208</v>
      </c>
      <c r="G18" s="2">
        <v>40</v>
      </c>
      <c r="H18" s="6" t="str">
        <f t="shared" si="0"/>
        <v>http://gcm.io/RC/2016/H/40</v>
      </c>
      <c r="I18" s="1"/>
      <c r="J18" s="1"/>
      <c r="K18" s="1"/>
      <c r="L18" s="1"/>
      <c r="M18" s="1"/>
      <c r="N18" s="1"/>
      <c r="O18" s="1"/>
      <c r="P18" s="1"/>
      <c r="Q18" s="1"/>
      <c r="R18" s="1"/>
      <c r="S18" s="1"/>
      <c r="T18" s="1"/>
      <c r="U18" s="1"/>
      <c r="V18" s="1"/>
      <c r="W18" s="1"/>
      <c r="X18" s="1"/>
      <c r="Y18" s="1"/>
      <c r="Z18" s="1"/>
    </row>
    <row r="19" spans="1:26" ht="15.75">
      <c r="A19" s="2" t="s">
        <v>1901</v>
      </c>
      <c r="B19" s="2" t="s">
        <v>2209</v>
      </c>
      <c r="C19" s="2">
        <v>2</v>
      </c>
      <c r="D19" s="2" t="s">
        <v>2186</v>
      </c>
      <c r="E19" s="2" t="s">
        <v>2159</v>
      </c>
      <c r="F19" s="2" t="s">
        <v>2210</v>
      </c>
      <c r="G19" s="2">
        <v>42</v>
      </c>
      <c r="H19" s="6" t="str">
        <f t="shared" si="0"/>
        <v>http://gcm.io/RC/2016/H/42</v>
      </c>
      <c r="I19" s="1"/>
      <c r="J19" s="1"/>
      <c r="K19" s="1"/>
      <c r="L19" s="1"/>
      <c r="M19" s="1"/>
      <c r="N19" s="1"/>
      <c r="O19" s="1"/>
      <c r="P19" s="1"/>
      <c r="Q19" s="1"/>
      <c r="R19" s="1"/>
      <c r="S19" s="1"/>
      <c r="T19" s="1"/>
      <c r="U19" s="1"/>
      <c r="V19" s="1"/>
      <c r="W19" s="1"/>
      <c r="X19" s="1"/>
      <c r="Y19" s="1"/>
      <c r="Z19" s="1"/>
    </row>
    <row r="20" spans="1:26" ht="15.75">
      <c r="A20" s="2" t="s">
        <v>1951</v>
      </c>
      <c r="B20" s="2" t="s">
        <v>2211</v>
      </c>
      <c r="C20" s="2">
        <v>1</v>
      </c>
      <c r="D20" s="2" t="s">
        <v>2186</v>
      </c>
      <c r="E20" s="2" t="s">
        <v>2159</v>
      </c>
      <c r="F20" s="2" t="s">
        <v>2212</v>
      </c>
      <c r="G20" s="2">
        <v>44</v>
      </c>
      <c r="H20" s="6" t="str">
        <f t="shared" si="0"/>
        <v>http://gcm.io/RC/2016/H/44</v>
      </c>
      <c r="I20" s="1"/>
      <c r="J20" s="1"/>
      <c r="K20" s="1"/>
      <c r="L20" s="1"/>
      <c r="M20" s="1"/>
      <c r="N20" s="1"/>
      <c r="O20" s="1"/>
      <c r="P20" s="1"/>
      <c r="Q20" s="1"/>
      <c r="R20" s="1"/>
      <c r="S20" s="1"/>
      <c r="T20" s="1"/>
      <c r="U20" s="1"/>
      <c r="V20" s="1"/>
      <c r="W20" s="1"/>
      <c r="X20" s="1"/>
      <c r="Y20" s="1"/>
      <c r="Z20" s="1"/>
    </row>
    <row r="21" spans="1:26" ht="15.75">
      <c r="A21" s="2" t="s">
        <v>1904</v>
      </c>
      <c r="B21" s="2" t="s">
        <v>2213</v>
      </c>
      <c r="C21" s="2">
        <v>1</v>
      </c>
      <c r="D21" s="2" t="s">
        <v>2158</v>
      </c>
      <c r="E21" s="2" t="s">
        <v>2164</v>
      </c>
      <c r="F21" s="2" t="s">
        <v>2214</v>
      </c>
      <c r="G21" s="2">
        <v>45</v>
      </c>
      <c r="H21" s="6" t="str">
        <f t="shared" si="0"/>
        <v>http://gcm.io/RC/2016/H/45</v>
      </c>
      <c r="I21" s="1"/>
      <c r="J21" s="1"/>
      <c r="K21" s="1"/>
      <c r="L21" s="1"/>
      <c r="M21" s="1"/>
      <c r="N21" s="1"/>
      <c r="O21" s="1"/>
      <c r="P21" s="1"/>
      <c r="Q21" s="1"/>
      <c r="R21" s="1"/>
      <c r="S21" s="1"/>
      <c r="T21" s="1"/>
      <c r="U21" s="1"/>
      <c r="V21" s="1"/>
      <c r="W21" s="1"/>
      <c r="X21" s="1"/>
      <c r="Y21" s="1"/>
      <c r="Z21" s="1"/>
    </row>
    <row r="22" spans="1:26" ht="15.75">
      <c r="A22" s="2" t="s">
        <v>1971</v>
      </c>
      <c r="B22" s="2" t="s">
        <v>2215</v>
      </c>
      <c r="C22" s="2">
        <v>2</v>
      </c>
      <c r="D22" s="2" t="s">
        <v>2158</v>
      </c>
      <c r="E22" s="2" t="s">
        <v>2164</v>
      </c>
      <c r="F22" s="2" t="s">
        <v>2216</v>
      </c>
      <c r="G22" s="2">
        <v>46</v>
      </c>
      <c r="H22" s="6" t="str">
        <f t="shared" si="0"/>
        <v>http://gcm.io/RC/2016/H/46</v>
      </c>
      <c r="I22" s="1"/>
      <c r="J22" s="1"/>
      <c r="K22" s="1"/>
      <c r="L22" s="1"/>
      <c r="M22" s="1"/>
      <c r="N22" s="1"/>
      <c r="O22" s="1"/>
      <c r="P22" s="1"/>
      <c r="Q22" s="1"/>
      <c r="R22" s="1"/>
      <c r="S22" s="1"/>
      <c r="T22" s="1"/>
      <c r="U22" s="1"/>
      <c r="V22" s="1"/>
      <c r="W22" s="1"/>
      <c r="X22" s="1"/>
      <c r="Y22" s="1"/>
      <c r="Z22" s="1"/>
    </row>
    <row r="23" spans="1:26" ht="15.75">
      <c r="A23" s="2" t="s">
        <v>1988</v>
      </c>
      <c r="B23" s="2" t="s">
        <v>2217</v>
      </c>
      <c r="C23" s="2">
        <v>2</v>
      </c>
      <c r="D23" s="2" t="s">
        <v>2163</v>
      </c>
      <c r="E23" s="2" t="s">
        <v>2159</v>
      </c>
      <c r="F23" s="2" t="s">
        <v>2218</v>
      </c>
      <c r="G23" s="2">
        <v>54</v>
      </c>
      <c r="H23" s="6" t="str">
        <f t="shared" si="0"/>
        <v>http://gcm.io/RC/2016/H/54</v>
      </c>
      <c r="I23" s="1"/>
      <c r="J23" s="1"/>
      <c r="K23" s="1"/>
      <c r="L23" s="1"/>
      <c r="M23" s="1"/>
      <c r="N23" s="1"/>
      <c r="O23" s="1"/>
      <c r="P23" s="1"/>
      <c r="Q23" s="1"/>
      <c r="R23" s="1"/>
      <c r="S23" s="1"/>
      <c r="T23" s="1"/>
      <c r="U23" s="1"/>
      <c r="V23" s="1"/>
      <c r="W23" s="1"/>
      <c r="X23" s="1"/>
      <c r="Y23" s="1"/>
      <c r="Z23" s="1"/>
    </row>
    <row r="24" spans="1:26" ht="15.75">
      <c r="A24" s="2" t="s">
        <v>1657</v>
      </c>
      <c r="B24" s="2" t="s">
        <v>2219</v>
      </c>
      <c r="C24" s="2">
        <v>1</v>
      </c>
      <c r="D24" s="2" t="s">
        <v>2163</v>
      </c>
      <c r="E24" s="2" t="s">
        <v>2159</v>
      </c>
      <c r="F24" s="2" t="s">
        <v>2220</v>
      </c>
      <c r="G24" s="2">
        <v>60</v>
      </c>
      <c r="H24" s="6" t="str">
        <f t="shared" si="0"/>
        <v>http://gcm.io/RC/2016/H/60</v>
      </c>
      <c r="I24" s="1"/>
      <c r="J24" s="1"/>
      <c r="K24" s="1"/>
      <c r="L24" s="1"/>
      <c r="M24" s="1"/>
      <c r="N24" s="1"/>
      <c r="O24" s="1"/>
      <c r="P24" s="1"/>
      <c r="Q24" s="1"/>
      <c r="R24" s="1"/>
      <c r="S24" s="1"/>
      <c r="T24" s="1"/>
      <c r="U24" s="1"/>
      <c r="V24" s="1"/>
      <c r="W24" s="1"/>
      <c r="X24" s="1"/>
      <c r="Y24" s="1"/>
      <c r="Z24" s="1"/>
    </row>
    <row r="25" spans="1:26" ht="15.75">
      <c r="A25" s="2" t="s">
        <v>1948</v>
      </c>
      <c r="B25" s="2" t="s">
        <v>2221</v>
      </c>
      <c r="C25" s="2">
        <v>2</v>
      </c>
      <c r="D25" s="2" t="s">
        <v>2158</v>
      </c>
      <c r="E25" s="2" t="s">
        <v>2164</v>
      </c>
      <c r="F25" s="2" t="s">
        <v>2222</v>
      </c>
      <c r="G25" s="2">
        <v>61</v>
      </c>
      <c r="H25" s="6" t="str">
        <f t="shared" si="0"/>
        <v>http://gcm.io/RC/2016/H/61</v>
      </c>
      <c r="I25" s="1"/>
      <c r="J25" s="1"/>
      <c r="K25" s="1"/>
      <c r="L25" s="1"/>
      <c r="M25" s="1"/>
      <c r="N25" s="1"/>
      <c r="O25" s="1"/>
      <c r="P25" s="1"/>
      <c r="Q25" s="1"/>
      <c r="R25" s="1"/>
      <c r="S25" s="1"/>
      <c r="T25" s="1"/>
      <c r="U25" s="1"/>
      <c r="V25" s="1"/>
      <c r="W25" s="1"/>
      <c r="X25" s="1"/>
      <c r="Y25" s="1"/>
      <c r="Z25" s="1"/>
    </row>
    <row r="26" spans="1:26" ht="15.75">
      <c r="A26" s="2" t="s">
        <v>1928</v>
      </c>
      <c r="B26" s="2" t="s">
        <v>2223</v>
      </c>
      <c r="C26" s="2">
        <v>5</v>
      </c>
      <c r="D26" s="2" t="s">
        <v>2163</v>
      </c>
      <c r="E26" s="2" t="s">
        <v>2159</v>
      </c>
      <c r="F26" s="2" t="s">
        <v>2224</v>
      </c>
      <c r="G26" s="2">
        <v>66</v>
      </c>
      <c r="H26" s="6" t="str">
        <f t="shared" si="0"/>
        <v>http://gcm.io/RC/2016/H/66</v>
      </c>
      <c r="I26" s="1"/>
      <c r="J26" s="1"/>
      <c r="K26" s="1"/>
      <c r="L26" s="1"/>
      <c r="M26" s="1"/>
      <c r="N26" s="1"/>
      <c r="O26" s="1"/>
      <c r="P26" s="1"/>
      <c r="Q26" s="1"/>
      <c r="R26" s="1"/>
      <c r="S26" s="1"/>
      <c r="T26" s="1"/>
      <c r="U26" s="1"/>
      <c r="V26" s="1"/>
      <c r="W26" s="1"/>
      <c r="X26" s="1"/>
      <c r="Y26" s="1"/>
      <c r="Z26" s="1"/>
    </row>
    <row r="27" spans="1:26" ht="15.75">
      <c r="A27" s="2" t="s">
        <v>2225</v>
      </c>
      <c r="B27" s="2" t="s">
        <v>2226</v>
      </c>
      <c r="C27" s="2">
        <v>2</v>
      </c>
      <c r="D27" s="2" t="s">
        <v>2158</v>
      </c>
      <c r="E27" s="2" t="s">
        <v>2159</v>
      </c>
      <c r="F27" s="2" t="s">
        <v>2227</v>
      </c>
      <c r="G27" s="2">
        <v>67</v>
      </c>
      <c r="H27" s="6" t="str">
        <f t="shared" si="0"/>
        <v>http://gcm.io/RC/2016/H/67</v>
      </c>
      <c r="I27" s="1"/>
      <c r="J27" s="1"/>
      <c r="K27" s="1"/>
      <c r="L27" s="1"/>
      <c r="M27" s="1"/>
      <c r="N27" s="1"/>
      <c r="O27" s="1"/>
      <c r="P27" s="1"/>
      <c r="Q27" s="1"/>
      <c r="R27" s="1"/>
      <c r="S27" s="1"/>
      <c r="T27" s="1"/>
      <c r="U27" s="1"/>
      <c r="V27" s="1"/>
      <c r="W27" s="1"/>
      <c r="X27" s="1"/>
      <c r="Y27" s="1"/>
      <c r="Z27" s="1"/>
    </row>
    <row r="28" spans="1:26" ht="15.75">
      <c r="A28" s="2" t="s">
        <v>1793</v>
      </c>
      <c r="B28" s="2" t="s">
        <v>2228</v>
      </c>
      <c r="C28" s="2">
        <v>4</v>
      </c>
      <c r="D28" s="2" t="s">
        <v>2158</v>
      </c>
      <c r="E28" s="2" t="s">
        <v>2164</v>
      </c>
      <c r="F28" s="2" t="s">
        <v>2229</v>
      </c>
      <c r="G28" s="2">
        <v>68</v>
      </c>
      <c r="H28" s="6" t="str">
        <f t="shared" si="0"/>
        <v>http://gcm.io/RC/2016/H/68</v>
      </c>
      <c r="I28" s="1"/>
      <c r="J28" s="1"/>
      <c r="K28" s="1"/>
      <c r="L28" s="1"/>
      <c r="M28" s="1"/>
      <c r="N28" s="1"/>
      <c r="O28" s="1"/>
      <c r="P28" s="1"/>
      <c r="Q28" s="1"/>
      <c r="R28" s="1"/>
      <c r="S28" s="1"/>
      <c r="T28" s="1"/>
      <c r="U28" s="1"/>
      <c r="V28" s="1"/>
      <c r="W28" s="1"/>
      <c r="X28" s="1"/>
      <c r="Y28" s="1"/>
      <c r="Z28" s="1"/>
    </row>
    <row r="29" spans="1:26" ht="15.75">
      <c r="A29" s="2" t="s">
        <v>1861</v>
      </c>
      <c r="B29" s="2" t="s">
        <v>2230</v>
      </c>
      <c r="C29" s="2">
        <v>2</v>
      </c>
      <c r="D29" s="2" t="s">
        <v>2158</v>
      </c>
      <c r="E29" s="2" t="s">
        <v>2164</v>
      </c>
      <c r="F29" s="2" t="s">
        <v>2231</v>
      </c>
      <c r="G29" s="2">
        <v>69</v>
      </c>
      <c r="H29" s="6" t="str">
        <f t="shared" si="0"/>
        <v>http://gcm.io/RC/2016/H/69</v>
      </c>
      <c r="I29" s="1"/>
      <c r="J29" s="1"/>
      <c r="K29" s="1"/>
      <c r="L29" s="1"/>
      <c r="M29" s="1"/>
      <c r="N29" s="1"/>
      <c r="O29" s="1"/>
      <c r="P29" s="1"/>
      <c r="Q29" s="1"/>
      <c r="R29" s="1"/>
      <c r="S29" s="1"/>
      <c r="T29" s="1"/>
      <c r="U29" s="1"/>
      <c r="V29" s="1"/>
      <c r="W29" s="1"/>
      <c r="X29" s="1"/>
      <c r="Y29" s="1"/>
      <c r="Z29" s="1"/>
    </row>
    <row r="30" spans="1:26" ht="15.75">
      <c r="A30" s="2" t="s">
        <v>1915</v>
      </c>
      <c r="B30" s="2" t="s">
        <v>2232</v>
      </c>
      <c r="C30" s="2">
        <v>2</v>
      </c>
      <c r="D30" s="2" t="s">
        <v>2163</v>
      </c>
      <c r="E30" s="2" t="s">
        <v>2159</v>
      </c>
      <c r="F30" s="2" t="s">
        <v>2233</v>
      </c>
      <c r="G30" s="2">
        <v>70</v>
      </c>
      <c r="H30" s="6" t="str">
        <f t="shared" si="0"/>
        <v>http://gcm.io/RC/2016/H/70</v>
      </c>
      <c r="I30" s="1"/>
      <c r="J30" s="1"/>
      <c r="K30" s="1"/>
      <c r="L30" s="1"/>
      <c r="M30" s="1"/>
      <c r="N30" s="1"/>
      <c r="O30" s="1"/>
      <c r="P30" s="1"/>
      <c r="Q30" s="1"/>
      <c r="R30" s="1"/>
      <c r="S30" s="1"/>
      <c r="T30" s="1"/>
      <c r="U30" s="1"/>
      <c r="V30" s="1"/>
      <c r="W30" s="1"/>
      <c r="X30" s="1"/>
      <c r="Y30" s="1"/>
      <c r="Z30" s="1"/>
    </row>
    <row r="31" spans="1:26" ht="15.75">
      <c r="A31" s="2" t="s">
        <v>1958</v>
      </c>
      <c r="B31" s="2" t="s">
        <v>2234</v>
      </c>
      <c r="C31" s="2">
        <v>2</v>
      </c>
      <c r="D31" s="2" t="s">
        <v>2186</v>
      </c>
      <c r="E31" s="2" t="s">
        <v>2164</v>
      </c>
      <c r="F31" s="2" t="s">
        <v>2235</v>
      </c>
      <c r="G31" s="2">
        <v>71</v>
      </c>
      <c r="H31" s="6" t="str">
        <f t="shared" si="0"/>
        <v>http://gcm.io/RC/2016/H/71</v>
      </c>
      <c r="I31" s="1"/>
      <c r="J31" s="1"/>
      <c r="K31" s="1"/>
      <c r="L31" s="1"/>
      <c r="M31" s="1"/>
      <c r="N31" s="1"/>
      <c r="O31" s="1"/>
      <c r="P31" s="1"/>
      <c r="Q31" s="1"/>
      <c r="R31" s="1"/>
      <c r="S31" s="1"/>
      <c r="T31" s="1"/>
      <c r="U31" s="1"/>
      <c r="V31" s="1"/>
      <c r="W31" s="1"/>
      <c r="X31" s="1"/>
      <c r="Y31" s="1"/>
      <c r="Z31" s="1"/>
    </row>
    <row r="32" spans="1:26" ht="15.75">
      <c r="A32" s="2" t="s">
        <v>1984</v>
      </c>
      <c r="B32" s="2" t="s">
        <v>2236</v>
      </c>
      <c r="C32" s="2">
        <v>2</v>
      </c>
      <c r="D32" s="2" t="s">
        <v>2158</v>
      </c>
      <c r="E32" s="2" t="s">
        <v>2159</v>
      </c>
      <c r="F32" s="2" t="s">
        <v>2237</v>
      </c>
      <c r="G32" s="2">
        <v>72</v>
      </c>
      <c r="H32" s="6" t="str">
        <f t="shared" si="0"/>
        <v>http://gcm.io/RC/2016/H/72</v>
      </c>
      <c r="I32" s="1"/>
      <c r="J32" s="1"/>
      <c r="K32" s="1"/>
      <c r="L32" s="1"/>
      <c r="M32" s="1"/>
      <c r="N32" s="1"/>
      <c r="O32" s="1"/>
      <c r="P32" s="1"/>
      <c r="Q32" s="1"/>
      <c r="R32" s="1"/>
      <c r="S32" s="1"/>
      <c r="T32" s="1"/>
      <c r="U32" s="1"/>
      <c r="V32" s="1"/>
      <c r="W32" s="1"/>
      <c r="X32" s="1"/>
      <c r="Y32" s="1"/>
      <c r="Z32" s="1"/>
    </row>
    <row r="33" spans="1:26" ht="15.75">
      <c r="A33" s="2" t="s">
        <v>1850</v>
      </c>
      <c r="B33" s="2" t="s">
        <v>2238</v>
      </c>
      <c r="C33" s="2">
        <v>1</v>
      </c>
      <c r="D33" s="2" t="s">
        <v>2158</v>
      </c>
      <c r="E33" s="2" t="s">
        <v>2159</v>
      </c>
      <c r="F33" s="2" t="s">
        <v>2239</v>
      </c>
      <c r="G33" s="2">
        <v>77</v>
      </c>
      <c r="H33" s="6" t="str">
        <f t="shared" si="0"/>
        <v>http://gcm.io/RC/2016/H/77</v>
      </c>
      <c r="I33" s="1"/>
      <c r="J33" s="1"/>
      <c r="K33" s="1"/>
      <c r="L33" s="1"/>
      <c r="M33" s="1"/>
      <c r="N33" s="1"/>
      <c r="O33" s="1"/>
      <c r="P33" s="1"/>
      <c r="Q33" s="1"/>
      <c r="R33" s="1"/>
      <c r="S33" s="1"/>
      <c r="T33" s="1"/>
      <c r="U33" s="1"/>
      <c r="V33" s="1"/>
      <c r="W33" s="1"/>
      <c r="X33" s="1"/>
      <c r="Y33" s="1"/>
      <c r="Z33" s="1"/>
    </row>
    <row r="34" spans="1:26" ht="15.75">
      <c r="A34" s="2" t="s">
        <v>1750</v>
      </c>
      <c r="B34" s="2" t="s">
        <v>2240</v>
      </c>
      <c r="C34" s="2">
        <v>2</v>
      </c>
      <c r="D34" s="2" t="s">
        <v>2158</v>
      </c>
      <c r="E34" s="2" t="s">
        <v>2164</v>
      </c>
      <c r="F34" s="2" t="s">
        <v>2241</v>
      </c>
      <c r="G34" s="2">
        <v>80</v>
      </c>
      <c r="H34" s="6" t="str">
        <f t="shared" si="0"/>
        <v>http://gcm.io/RC/2016/H/80</v>
      </c>
      <c r="I34" s="1"/>
      <c r="J34" s="1"/>
      <c r="K34" s="1"/>
      <c r="L34" s="1"/>
      <c r="M34" s="1"/>
      <c r="N34" s="1"/>
      <c r="O34" s="1"/>
      <c r="P34" s="1"/>
      <c r="Q34" s="1"/>
      <c r="R34" s="1"/>
      <c r="S34" s="1"/>
      <c r="T34" s="1"/>
      <c r="U34" s="1"/>
      <c r="V34" s="1"/>
      <c r="W34" s="1"/>
      <c r="X34" s="1"/>
      <c r="Y34" s="1"/>
      <c r="Z34" s="1"/>
    </row>
    <row r="35" spans="1:26" ht="15.75">
      <c r="A35" s="2" t="s">
        <v>1881</v>
      </c>
      <c r="B35" s="2" t="s">
        <v>2242</v>
      </c>
      <c r="C35" s="2">
        <v>1</v>
      </c>
      <c r="D35" s="2" t="s">
        <v>2158</v>
      </c>
      <c r="E35" s="2" t="s">
        <v>2164</v>
      </c>
      <c r="F35" s="2" t="s">
        <v>2243</v>
      </c>
      <c r="G35" s="2">
        <v>82</v>
      </c>
      <c r="H35" s="6" t="str">
        <f t="shared" si="0"/>
        <v>http://gcm.io/RC/2016/H/82</v>
      </c>
      <c r="I35" s="1"/>
      <c r="J35" s="1"/>
      <c r="K35" s="1"/>
      <c r="L35" s="1"/>
      <c r="M35" s="1"/>
      <c r="N35" s="1"/>
      <c r="O35" s="1"/>
      <c r="P35" s="1"/>
      <c r="Q35" s="1"/>
      <c r="R35" s="1"/>
      <c r="S35" s="1"/>
      <c r="T35" s="1"/>
      <c r="U35" s="1"/>
      <c r="V35" s="1"/>
      <c r="W35" s="1"/>
      <c r="X35" s="1"/>
      <c r="Y35" s="1"/>
      <c r="Z35" s="1"/>
    </row>
    <row r="36" spans="1:26" ht="15.75">
      <c r="A36" s="2" t="s">
        <v>1988</v>
      </c>
      <c r="B36" s="2" t="s">
        <v>2217</v>
      </c>
      <c r="C36" s="2">
        <v>5</v>
      </c>
      <c r="D36" s="2" t="s">
        <v>2244</v>
      </c>
      <c r="E36" s="2" t="s">
        <v>2159</v>
      </c>
      <c r="F36" s="2" t="s">
        <v>2245</v>
      </c>
      <c r="G36" s="2">
        <v>84</v>
      </c>
      <c r="H36" s="6" t="str">
        <f t="shared" si="0"/>
        <v>http://gcm.io/RC/2016/H/84</v>
      </c>
      <c r="I36" s="1"/>
      <c r="J36" s="1"/>
      <c r="K36" s="1"/>
      <c r="L36" s="1"/>
      <c r="M36" s="1"/>
      <c r="N36" s="1"/>
      <c r="O36" s="1"/>
      <c r="P36" s="1"/>
      <c r="Q36" s="1"/>
      <c r="R36" s="1"/>
      <c r="S36" s="1"/>
      <c r="T36" s="1"/>
      <c r="U36" s="1"/>
      <c r="V36" s="1"/>
      <c r="W36" s="1"/>
      <c r="X36" s="1"/>
      <c r="Y36" s="1"/>
      <c r="Z36" s="1"/>
    </row>
    <row r="37" spans="1:26" ht="15.75">
      <c r="A37" s="2" t="s">
        <v>1988</v>
      </c>
      <c r="B37" s="2" t="s">
        <v>2217</v>
      </c>
      <c r="C37" s="2">
        <v>5</v>
      </c>
      <c r="D37" s="2" t="s">
        <v>2163</v>
      </c>
      <c r="E37" s="2" t="s">
        <v>2159</v>
      </c>
      <c r="F37" s="2" t="s">
        <v>2246</v>
      </c>
      <c r="G37" s="2">
        <v>88</v>
      </c>
      <c r="H37" s="6" t="str">
        <f t="shared" si="0"/>
        <v>http://gcm.io/RC/2016/H/88</v>
      </c>
      <c r="I37" s="1"/>
      <c r="J37" s="1"/>
      <c r="K37" s="1"/>
      <c r="L37" s="1"/>
      <c r="M37" s="1"/>
      <c r="N37" s="1"/>
      <c r="O37" s="1"/>
      <c r="P37" s="1"/>
      <c r="Q37" s="1"/>
      <c r="R37" s="1"/>
      <c r="S37" s="1"/>
      <c r="T37" s="1"/>
      <c r="U37" s="1"/>
      <c r="V37" s="1"/>
      <c r="W37" s="1"/>
      <c r="X37" s="1"/>
      <c r="Y37" s="1"/>
      <c r="Z37" s="1"/>
    </row>
    <row r="38" spans="1:26" ht="15.75">
      <c r="A38" s="2" t="s">
        <v>1835</v>
      </c>
      <c r="B38" s="2" t="s">
        <v>2247</v>
      </c>
      <c r="C38" s="2">
        <v>2</v>
      </c>
      <c r="D38" s="2" t="s">
        <v>2163</v>
      </c>
      <c r="E38" s="2" t="s">
        <v>2159</v>
      </c>
      <c r="F38" s="2" t="s">
        <v>2248</v>
      </c>
      <c r="G38" s="2">
        <v>91</v>
      </c>
      <c r="H38" s="6" t="str">
        <f t="shared" si="0"/>
        <v>http://gcm.io/RC/2016/H/91</v>
      </c>
      <c r="I38" s="1"/>
      <c r="J38" s="1"/>
      <c r="K38" s="1"/>
      <c r="L38" s="1"/>
      <c r="M38" s="1"/>
      <c r="N38" s="1"/>
      <c r="O38" s="1"/>
      <c r="P38" s="1"/>
      <c r="Q38" s="1"/>
      <c r="R38" s="1"/>
      <c r="S38" s="1"/>
      <c r="T38" s="1"/>
      <c r="U38" s="1"/>
      <c r="V38" s="1"/>
      <c r="W38" s="1"/>
      <c r="X38" s="1"/>
      <c r="Y38" s="1"/>
      <c r="Z38" s="1"/>
    </row>
    <row r="39" spans="1:26" ht="15.75">
      <c r="A39" s="2" t="s">
        <v>1874</v>
      </c>
      <c r="B39" s="2" t="s">
        <v>2249</v>
      </c>
      <c r="C39" s="2">
        <v>1</v>
      </c>
      <c r="D39" s="2" t="s">
        <v>2158</v>
      </c>
      <c r="E39" s="2" t="s">
        <v>2159</v>
      </c>
      <c r="F39" s="2" t="s">
        <v>2250</v>
      </c>
      <c r="G39" s="2">
        <v>92</v>
      </c>
      <c r="H39" s="6" t="str">
        <f t="shared" si="0"/>
        <v>http://gcm.io/RC/2016/H/92</v>
      </c>
      <c r="I39" s="1"/>
      <c r="J39" s="1"/>
      <c r="K39" s="1"/>
      <c r="L39" s="1"/>
      <c r="M39" s="1"/>
      <c r="N39" s="1"/>
      <c r="O39" s="1"/>
      <c r="P39" s="1"/>
      <c r="Q39" s="1"/>
      <c r="R39" s="1"/>
      <c r="S39" s="1"/>
      <c r="T39" s="1"/>
      <c r="U39" s="1"/>
      <c r="V39" s="1"/>
      <c r="W39" s="1"/>
      <c r="X39" s="1"/>
      <c r="Y39" s="1"/>
      <c r="Z39" s="1"/>
    </row>
    <row r="40" spans="1:26" ht="15.75">
      <c r="A40" s="2" t="s">
        <v>1918</v>
      </c>
      <c r="B40" s="2" t="s">
        <v>2251</v>
      </c>
      <c r="C40" s="2">
        <v>1</v>
      </c>
      <c r="D40" s="2" t="s">
        <v>2163</v>
      </c>
      <c r="E40" s="2" t="s">
        <v>2159</v>
      </c>
      <c r="F40" s="2" t="s">
        <v>2252</v>
      </c>
      <c r="G40" s="2">
        <v>93</v>
      </c>
      <c r="H40" s="6" t="str">
        <f t="shared" si="0"/>
        <v>http://gcm.io/RC/2016/H/93</v>
      </c>
      <c r="I40" s="1"/>
      <c r="J40" s="1"/>
      <c r="K40" s="1"/>
      <c r="L40" s="1"/>
      <c r="M40" s="1"/>
      <c r="N40" s="1"/>
      <c r="O40" s="1"/>
      <c r="P40" s="1"/>
      <c r="Q40" s="1"/>
      <c r="R40" s="1"/>
      <c r="S40" s="1"/>
      <c r="T40" s="1"/>
      <c r="U40" s="1"/>
      <c r="V40" s="1"/>
      <c r="W40" s="1"/>
      <c r="X40" s="1"/>
      <c r="Y40" s="1"/>
      <c r="Z40" s="1"/>
    </row>
    <row r="41" spans="1:26" ht="15.75">
      <c r="A41" s="2" t="s">
        <v>1980</v>
      </c>
      <c r="B41" s="2" t="s">
        <v>2253</v>
      </c>
      <c r="C41" s="2">
        <v>4</v>
      </c>
      <c r="D41" s="2" t="s">
        <v>2158</v>
      </c>
      <c r="E41" s="2" t="s">
        <v>2164</v>
      </c>
      <c r="F41" s="2" t="s">
        <v>2254</v>
      </c>
      <c r="G41" s="2">
        <v>94</v>
      </c>
      <c r="H41" s="6" t="str">
        <f t="shared" si="0"/>
        <v>http://gcm.io/RC/2016/H/94</v>
      </c>
      <c r="I41" s="1"/>
      <c r="J41" s="1"/>
      <c r="K41" s="1"/>
      <c r="L41" s="1"/>
      <c r="M41" s="1"/>
      <c r="N41" s="1"/>
      <c r="O41" s="1"/>
      <c r="P41" s="1"/>
      <c r="Q41" s="1"/>
      <c r="R41" s="1"/>
      <c r="S41" s="1"/>
      <c r="T41" s="1"/>
      <c r="U41" s="1"/>
      <c r="V41" s="1"/>
      <c r="W41" s="1"/>
      <c r="X41" s="1"/>
      <c r="Y41" s="1"/>
      <c r="Z41" s="1"/>
    </row>
    <row r="42" spans="1:26" ht="15.75">
      <c r="A42" s="2" t="s">
        <v>1623</v>
      </c>
      <c r="B42" s="2" t="s">
        <v>2255</v>
      </c>
      <c r="C42" s="2">
        <v>2</v>
      </c>
      <c r="D42" s="2" t="s">
        <v>2163</v>
      </c>
      <c r="E42" s="2" t="s">
        <v>2164</v>
      </c>
      <c r="F42" s="2" t="s">
        <v>2256</v>
      </c>
      <c r="G42" s="2">
        <v>95</v>
      </c>
      <c r="H42" s="6" t="str">
        <f t="shared" si="0"/>
        <v>http://gcm.io/RC/2016/H/95</v>
      </c>
      <c r="I42" s="1"/>
      <c r="J42" s="1"/>
      <c r="K42" s="1"/>
      <c r="L42" s="1"/>
      <c r="M42" s="1"/>
      <c r="N42" s="1"/>
      <c r="O42" s="1"/>
      <c r="P42" s="1"/>
      <c r="Q42" s="1"/>
      <c r="R42" s="1"/>
      <c r="S42" s="1"/>
      <c r="T42" s="1"/>
      <c r="U42" s="1"/>
      <c r="V42" s="1"/>
      <c r="W42" s="1"/>
      <c r="X42" s="1"/>
      <c r="Y42" s="1"/>
      <c r="Z42" s="1"/>
    </row>
    <row r="43" spans="1:26" ht="15.75">
      <c r="A43" s="2" t="s">
        <v>1650</v>
      </c>
      <c r="B43" s="2" t="s">
        <v>2257</v>
      </c>
      <c r="C43" s="2">
        <v>3</v>
      </c>
      <c r="D43" s="2" t="s">
        <v>2158</v>
      </c>
      <c r="E43" s="2" t="s">
        <v>2159</v>
      </c>
      <c r="F43" s="2" t="s">
        <v>2258</v>
      </c>
      <c r="G43" s="2">
        <v>96</v>
      </c>
      <c r="H43" s="6" t="str">
        <f t="shared" si="0"/>
        <v>http://gcm.io/RC/2016/H/96</v>
      </c>
      <c r="I43" s="1"/>
      <c r="J43" s="1"/>
      <c r="K43" s="1"/>
      <c r="L43" s="1"/>
      <c r="M43" s="1"/>
      <c r="N43" s="1"/>
      <c r="O43" s="1"/>
      <c r="P43" s="1"/>
      <c r="Q43" s="1"/>
      <c r="R43" s="1"/>
      <c r="S43" s="1"/>
      <c r="T43" s="1"/>
      <c r="U43" s="1"/>
      <c r="V43" s="1"/>
      <c r="W43" s="1"/>
      <c r="X43" s="1"/>
      <c r="Y43" s="1"/>
      <c r="Z43" s="1"/>
    </row>
    <row r="44" spans="1:26" ht="15.75">
      <c r="A44" s="2" t="s">
        <v>1736</v>
      </c>
      <c r="B44" s="2" t="s">
        <v>2259</v>
      </c>
      <c r="C44" s="2">
        <v>1</v>
      </c>
      <c r="D44" s="2" t="s">
        <v>2158</v>
      </c>
      <c r="E44" s="2" t="s">
        <v>2159</v>
      </c>
      <c r="F44" s="2" t="s">
        <v>2260</v>
      </c>
      <c r="G44" s="2">
        <v>97</v>
      </c>
      <c r="H44" s="6" t="str">
        <f t="shared" si="0"/>
        <v>http://gcm.io/RC/2016/H/97</v>
      </c>
      <c r="I44" s="1"/>
      <c r="J44" s="1"/>
      <c r="K44" s="1"/>
      <c r="L44" s="1"/>
      <c r="M44" s="1"/>
      <c r="N44" s="1"/>
      <c r="O44" s="1"/>
      <c r="P44" s="1"/>
      <c r="Q44" s="1"/>
      <c r="R44" s="1"/>
      <c r="S44" s="1"/>
      <c r="T44" s="1"/>
      <c r="U44" s="1"/>
      <c r="V44" s="1"/>
      <c r="W44" s="1"/>
      <c r="X44" s="1"/>
      <c r="Y44" s="1"/>
      <c r="Z44" s="1"/>
    </row>
    <row r="45" spans="1:26" ht="15.75">
      <c r="A45" s="2" t="s">
        <v>1747</v>
      </c>
      <c r="B45" s="2" t="s">
        <v>2261</v>
      </c>
      <c r="C45" s="2">
        <v>4</v>
      </c>
      <c r="D45" s="2" t="s">
        <v>2163</v>
      </c>
      <c r="E45" s="2" t="s">
        <v>2164</v>
      </c>
      <c r="F45" s="2" t="s">
        <v>2262</v>
      </c>
      <c r="G45" s="2">
        <v>98</v>
      </c>
      <c r="H45" s="6" t="str">
        <f t="shared" si="0"/>
        <v>http://gcm.io/RC/2016/H/98</v>
      </c>
      <c r="I45" s="1"/>
      <c r="J45" s="1"/>
      <c r="K45" s="1"/>
      <c r="L45" s="1"/>
      <c r="M45" s="1"/>
      <c r="N45" s="1"/>
      <c r="O45" s="1"/>
      <c r="P45" s="1"/>
      <c r="Q45" s="1"/>
      <c r="R45" s="1"/>
      <c r="S45" s="1"/>
      <c r="T45" s="1"/>
      <c r="U45" s="1"/>
      <c r="V45" s="1"/>
      <c r="W45" s="1"/>
      <c r="X45" s="1"/>
      <c r="Y45" s="1"/>
      <c r="Z45" s="1"/>
    </row>
    <row r="46" spans="1:26" ht="15.75">
      <c r="A46" s="2" t="s">
        <v>1827</v>
      </c>
      <c r="B46" s="2" t="s">
        <v>2263</v>
      </c>
      <c r="C46" s="2">
        <v>1</v>
      </c>
      <c r="D46" s="2" t="s">
        <v>2158</v>
      </c>
      <c r="E46" s="2" t="s">
        <v>2159</v>
      </c>
      <c r="F46" s="2" t="s">
        <v>2264</v>
      </c>
      <c r="G46" s="2">
        <v>101</v>
      </c>
      <c r="H46" s="6" t="str">
        <f t="shared" si="0"/>
        <v>http://gcm.io/RC/2016/H/101</v>
      </c>
      <c r="I46" s="1"/>
      <c r="J46" s="1"/>
      <c r="K46" s="1"/>
      <c r="L46" s="1"/>
      <c r="M46" s="1"/>
      <c r="N46" s="1"/>
      <c r="O46" s="1"/>
      <c r="P46" s="1"/>
      <c r="Q46" s="1"/>
      <c r="R46" s="1"/>
      <c r="S46" s="1"/>
      <c r="T46" s="1"/>
      <c r="U46" s="1"/>
      <c r="V46" s="1"/>
      <c r="W46" s="1"/>
      <c r="X46" s="1"/>
      <c r="Y46" s="1"/>
      <c r="Z46" s="1"/>
    </row>
    <row r="47" spans="1:26" ht="15.75">
      <c r="A47" s="2" t="s">
        <v>1908</v>
      </c>
      <c r="B47" s="2" t="s">
        <v>2265</v>
      </c>
      <c r="C47" s="2">
        <v>1</v>
      </c>
      <c r="D47" s="2" t="s">
        <v>2186</v>
      </c>
      <c r="E47" s="2" t="s">
        <v>2164</v>
      </c>
      <c r="F47" s="2" t="s">
        <v>2266</v>
      </c>
      <c r="G47" s="2">
        <v>103</v>
      </c>
      <c r="H47" s="6" t="str">
        <f t="shared" si="0"/>
        <v>http://gcm.io/RC/2016/H/103</v>
      </c>
      <c r="I47" s="1"/>
      <c r="J47" s="1"/>
      <c r="K47" s="1"/>
      <c r="L47" s="1"/>
      <c r="M47" s="1"/>
      <c r="N47" s="1"/>
      <c r="O47" s="1"/>
      <c r="P47" s="1"/>
      <c r="Q47" s="1"/>
      <c r="R47" s="1"/>
      <c r="S47" s="1"/>
      <c r="T47" s="1"/>
      <c r="U47" s="1"/>
      <c r="V47" s="1"/>
      <c r="W47" s="1"/>
      <c r="X47" s="1"/>
      <c r="Y47" s="1"/>
      <c r="Z47" s="1"/>
    </row>
    <row r="48" spans="1:26" ht="15.75">
      <c r="A48" s="2" t="s">
        <v>1967</v>
      </c>
      <c r="B48" s="2" t="s">
        <v>2267</v>
      </c>
      <c r="C48" s="2">
        <v>2</v>
      </c>
      <c r="D48" s="2" t="s">
        <v>2163</v>
      </c>
      <c r="E48" s="2" t="s">
        <v>2164</v>
      </c>
      <c r="F48" s="2" t="s">
        <v>2268</v>
      </c>
      <c r="G48" s="2">
        <v>108</v>
      </c>
      <c r="H48" s="6" t="str">
        <f t="shared" si="0"/>
        <v>http://gcm.io/RC/2016/H/108</v>
      </c>
      <c r="I48" s="1"/>
      <c r="J48" s="1"/>
      <c r="K48" s="1"/>
      <c r="L48" s="1"/>
      <c r="M48" s="1"/>
      <c r="N48" s="1"/>
      <c r="O48" s="1"/>
      <c r="P48" s="1"/>
      <c r="Q48" s="1"/>
      <c r="R48" s="1"/>
      <c r="S48" s="1"/>
      <c r="T48" s="1"/>
      <c r="U48" s="1"/>
      <c r="V48" s="1"/>
      <c r="W48" s="1"/>
      <c r="X48" s="1"/>
      <c r="Y48" s="1"/>
      <c r="Z48" s="1"/>
    </row>
    <row r="49" spans="1:26" ht="15.75">
      <c r="A49" s="2" t="s">
        <v>1764</v>
      </c>
      <c r="B49" s="2" t="s">
        <v>2269</v>
      </c>
      <c r="C49" s="2">
        <v>2</v>
      </c>
      <c r="D49" s="2" t="s">
        <v>2163</v>
      </c>
      <c r="E49" s="2" t="s">
        <v>2164</v>
      </c>
      <c r="F49" s="2" t="s">
        <v>2270</v>
      </c>
      <c r="G49" s="2">
        <v>111</v>
      </c>
      <c r="H49" s="6" t="str">
        <f t="shared" si="0"/>
        <v>http://gcm.io/RC/2016/H/111</v>
      </c>
      <c r="I49" s="1"/>
      <c r="J49" s="1"/>
      <c r="K49" s="1"/>
      <c r="L49" s="1"/>
      <c r="M49" s="1"/>
      <c r="N49" s="1"/>
      <c r="O49" s="1"/>
      <c r="P49" s="1"/>
      <c r="Q49" s="1"/>
      <c r="R49" s="1"/>
      <c r="S49" s="1"/>
      <c r="T49" s="1"/>
      <c r="U49" s="1"/>
      <c r="V49" s="1"/>
      <c r="W49" s="1"/>
      <c r="X49" s="1"/>
      <c r="Y49" s="1"/>
      <c r="Z49" s="1"/>
    </row>
    <row r="50" spans="1:26" ht="15.75">
      <c r="A50" s="2" t="s">
        <v>1785</v>
      </c>
      <c r="B50" s="2" t="s">
        <v>2271</v>
      </c>
      <c r="C50" s="2">
        <v>2</v>
      </c>
      <c r="D50" s="2" t="s">
        <v>2158</v>
      </c>
      <c r="E50" s="2" t="s">
        <v>2164</v>
      </c>
      <c r="F50" s="2" t="s">
        <v>2272</v>
      </c>
      <c r="G50" s="2">
        <v>113</v>
      </c>
      <c r="H50" s="6" t="str">
        <f t="shared" si="0"/>
        <v>http://gcm.io/RC/2016/H/113</v>
      </c>
      <c r="I50" s="1"/>
      <c r="J50" s="1"/>
      <c r="K50" s="1"/>
      <c r="L50" s="1"/>
      <c r="M50" s="1"/>
      <c r="N50" s="1"/>
      <c r="O50" s="1"/>
      <c r="P50" s="1"/>
      <c r="Q50" s="1"/>
      <c r="R50" s="1"/>
      <c r="S50" s="1"/>
      <c r="T50" s="1"/>
      <c r="U50" s="1"/>
      <c r="V50" s="1"/>
      <c r="W50" s="1"/>
      <c r="X50" s="1"/>
      <c r="Y50" s="1"/>
      <c r="Z50" s="1"/>
    </row>
    <row r="51" spans="1:26" ht="15.75">
      <c r="A51" s="2" t="s">
        <v>1883</v>
      </c>
      <c r="B51" s="2" t="s">
        <v>2273</v>
      </c>
      <c r="C51" s="2">
        <v>3</v>
      </c>
      <c r="D51" s="2" t="s">
        <v>2158</v>
      </c>
      <c r="E51" s="2" t="s">
        <v>2164</v>
      </c>
      <c r="F51" s="2" t="s">
        <v>2274</v>
      </c>
      <c r="G51" s="2">
        <v>114</v>
      </c>
      <c r="H51" s="6" t="str">
        <f t="shared" si="0"/>
        <v>http://gcm.io/RC/2016/H/114</v>
      </c>
      <c r="I51" s="1"/>
      <c r="J51" s="1"/>
      <c r="K51" s="1"/>
      <c r="L51" s="1"/>
      <c r="M51" s="1"/>
      <c r="N51" s="1"/>
      <c r="O51" s="1"/>
      <c r="P51" s="1"/>
      <c r="Q51" s="1"/>
      <c r="R51" s="1"/>
      <c r="S51" s="1"/>
      <c r="T51" s="1"/>
      <c r="U51" s="1"/>
      <c r="V51" s="1"/>
      <c r="W51" s="1"/>
      <c r="X51" s="1"/>
      <c r="Y51" s="1"/>
      <c r="Z51" s="1"/>
    </row>
    <row r="52" spans="1:26" ht="15.75">
      <c r="A52" s="2" t="s">
        <v>1634</v>
      </c>
      <c r="B52" s="2" t="s">
        <v>2275</v>
      </c>
      <c r="C52" s="2">
        <v>1</v>
      </c>
      <c r="D52" s="2" t="s">
        <v>2158</v>
      </c>
      <c r="E52" s="2" t="s">
        <v>2159</v>
      </c>
      <c r="F52" s="2" t="s">
        <v>2276</v>
      </c>
      <c r="G52" s="2">
        <v>120</v>
      </c>
      <c r="H52" s="6" t="str">
        <f t="shared" si="0"/>
        <v>http://gcm.io/RC/2016/H/120</v>
      </c>
      <c r="I52" s="1"/>
      <c r="J52" s="1"/>
      <c r="K52" s="1"/>
      <c r="L52" s="1"/>
      <c r="M52" s="1"/>
      <c r="N52" s="1"/>
      <c r="O52" s="1"/>
      <c r="P52" s="1"/>
      <c r="Q52" s="1"/>
      <c r="R52" s="1"/>
      <c r="S52" s="1"/>
      <c r="T52" s="1"/>
      <c r="U52" s="1"/>
      <c r="V52" s="1"/>
      <c r="W52" s="1"/>
      <c r="X52" s="1"/>
      <c r="Y52" s="1"/>
      <c r="Z52" s="1"/>
    </row>
    <row r="53" spans="1:26" ht="15.75">
      <c r="A53" s="2" t="s">
        <v>1797</v>
      </c>
      <c r="B53" s="2" t="s">
        <v>2277</v>
      </c>
      <c r="C53" s="2">
        <v>2</v>
      </c>
      <c r="D53" s="2" t="s">
        <v>2158</v>
      </c>
      <c r="E53" s="2" t="s">
        <v>2159</v>
      </c>
      <c r="F53" s="2" t="s">
        <v>2278</v>
      </c>
      <c r="G53" s="2">
        <v>125</v>
      </c>
      <c r="H53" s="6" t="str">
        <f t="shared" si="0"/>
        <v>http://gcm.io/RC/2016/H/125</v>
      </c>
      <c r="I53" s="1"/>
      <c r="J53" s="1"/>
      <c r="K53" s="1"/>
      <c r="L53" s="1"/>
      <c r="M53" s="1"/>
      <c r="N53" s="1"/>
      <c r="O53" s="1"/>
      <c r="P53" s="1"/>
      <c r="Q53" s="1"/>
      <c r="R53" s="1"/>
      <c r="S53" s="1"/>
      <c r="T53" s="1"/>
      <c r="U53" s="1"/>
      <c r="V53" s="1"/>
      <c r="W53" s="1"/>
      <c r="X53" s="1"/>
      <c r="Y53" s="1"/>
      <c r="Z53" s="1"/>
    </row>
    <row r="54" spans="1:26" ht="15.75">
      <c r="A54" s="2" t="s">
        <v>1753</v>
      </c>
      <c r="B54" s="2" t="s">
        <v>2279</v>
      </c>
      <c r="C54" s="2">
        <v>1</v>
      </c>
      <c r="D54" s="2" t="s">
        <v>2163</v>
      </c>
      <c r="E54" s="2" t="s">
        <v>2164</v>
      </c>
      <c r="F54" s="2" t="s">
        <v>2280</v>
      </c>
      <c r="G54" s="2">
        <v>126</v>
      </c>
      <c r="H54" s="6" t="str">
        <f t="shared" si="0"/>
        <v>http://gcm.io/RC/2016/H/126</v>
      </c>
      <c r="I54" s="1"/>
      <c r="J54" s="1"/>
      <c r="K54" s="1"/>
      <c r="L54" s="1"/>
      <c r="M54" s="1"/>
      <c r="N54" s="1"/>
      <c r="O54" s="1"/>
      <c r="P54" s="1"/>
      <c r="Q54" s="1"/>
      <c r="R54" s="1"/>
      <c r="S54" s="1"/>
      <c r="T54" s="1"/>
      <c r="U54" s="1"/>
      <c r="V54" s="1"/>
      <c r="W54" s="1"/>
      <c r="X54" s="1"/>
      <c r="Y54" s="1"/>
      <c r="Z54" s="1"/>
    </row>
    <row r="55" spans="1:26" ht="15.75">
      <c r="A55" s="2" t="s">
        <v>1674</v>
      </c>
      <c r="B55" s="2" t="s">
        <v>2281</v>
      </c>
      <c r="C55" s="2">
        <v>3</v>
      </c>
      <c r="D55" s="2" t="s">
        <v>2163</v>
      </c>
      <c r="E55" s="2" t="s">
        <v>2159</v>
      </c>
      <c r="F55" s="2" t="s">
        <v>2282</v>
      </c>
      <c r="G55" s="2">
        <v>128</v>
      </c>
      <c r="H55" s="6" t="str">
        <f t="shared" si="0"/>
        <v>http://gcm.io/RC/2016/H/128</v>
      </c>
      <c r="I55" s="1"/>
      <c r="J55" s="1"/>
      <c r="K55" s="1"/>
      <c r="L55" s="1"/>
      <c r="M55" s="1"/>
      <c r="N55" s="1"/>
      <c r="O55" s="1"/>
      <c r="P55" s="1"/>
      <c r="Q55" s="1"/>
      <c r="R55" s="1"/>
      <c r="S55" s="1"/>
      <c r="T55" s="1"/>
      <c r="U55" s="1"/>
      <c r="V55" s="1"/>
      <c r="W55" s="1"/>
      <c r="X55" s="1"/>
      <c r="Y55" s="1"/>
      <c r="Z55" s="1"/>
    </row>
    <row r="56" spans="1:26" ht="15.75">
      <c r="A56" s="2" t="s">
        <v>1692</v>
      </c>
      <c r="B56" s="2" t="s">
        <v>2283</v>
      </c>
      <c r="C56" s="2">
        <v>4</v>
      </c>
      <c r="D56" s="2" t="s">
        <v>2158</v>
      </c>
      <c r="E56" s="2" t="s">
        <v>2164</v>
      </c>
      <c r="F56" s="2" t="s">
        <v>2284</v>
      </c>
      <c r="G56" s="2">
        <v>129</v>
      </c>
      <c r="H56" s="6" t="str">
        <f t="shared" si="0"/>
        <v>http://gcm.io/RC/2016/H/129</v>
      </c>
      <c r="I56" s="1"/>
      <c r="J56" s="1"/>
      <c r="K56" s="1"/>
      <c r="L56" s="1"/>
      <c r="M56" s="1"/>
      <c r="N56" s="1"/>
      <c r="O56" s="1"/>
      <c r="P56" s="1"/>
      <c r="Q56" s="1"/>
      <c r="R56" s="1"/>
      <c r="S56" s="1"/>
      <c r="T56" s="1"/>
      <c r="U56" s="1"/>
      <c r="V56" s="1"/>
      <c r="W56" s="1"/>
      <c r="X56" s="1"/>
      <c r="Y56" s="1"/>
      <c r="Z56" s="1"/>
    </row>
    <row r="57" spans="1:26" ht="15.75">
      <c r="A57" s="2" t="s">
        <v>1858</v>
      </c>
      <c r="B57" s="2" t="s">
        <v>2285</v>
      </c>
      <c r="C57" s="2">
        <v>1</v>
      </c>
      <c r="D57" s="2" t="s">
        <v>2158</v>
      </c>
      <c r="E57" s="2" t="s">
        <v>2164</v>
      </c>
      <c r="F57" s="2" t="s">
        <v>2286</v>
      </c>
      <c r="G57" s="2">
        <v>133</v>
      </c>
      <c r="H57" s="6" t="str">
        <f t="shared" si="0"/>
        <v>http://gcm.io/RC/2016/H/133</v>
      </c>
      <c r="I57" s="1"/>
      <c r="J57" s="1"/>
      <c r="K57" s="1"/>
      <c r="L57" s="1"/>
      <c r="M57" s="1"/>
      <c r="N57" s="1"/>
      <c r="O57" s="1"/>
      <c r="P57" s="1"/>
      <c r="Q57" s="1"/>
      <c r="R57" s="1"/>
      <c r="S57" s="1"/>
      <c r="T57" s="1"/>
      <c r="U57" s="1"/>
      <c r="V57" s="1"/>
      <c r="W57" s="1"/>
      <c r="X57" s="1"/>
      <c r="Y57" s="1"/>
      <c r="Z57" s="1"/>
    </row>
    <row r="58" spans="1:26" ht="15.75">
      <c r="A58" s="2" t="s">
        <v>1619</v>
      </c>
      <c r="B58" s="2" t="s">
        <v>2287</v>
      </c>
      <c r="C58" s="2">
        <v>1</v>
      </c>
      <c r="D58" s="2" t="s">
        <v>2186</v>
      </c>
      <c r="E58" s="2" t="s">
        <v>2164</v>
      </c>
      <c r="F58" s="2" t="s">
        <v>2288</v>
      </c>
      <c r="G58" s="2">
        <v>134</v>
      </c>
      <c r="H58" s="6" t="str">
        <f t="shared" si="0"/>
        <v>http://gcm.io/RC/2016/H/134</v>
      </c>
      <c r="I58" s="1"/>
      <c r="J58" s="1"/>
      <c r="K58" s="1"/>
      <c r="L58" s="1"/>
      <c r="M58" s="1"/>
      <c r="N58" s="1"/>
      <c r="O58" s="1"/>
      <c r="P58" s="1"/>
      <c r="Q58" s="1"/>
      <c r="R58" s="1"/>
      <c r="S58" s="1"/>
      <c r="T58" s="1"/>
      <c r="U58" s="1"/>
      <c r="V58" s="1"/>
      <c r="W58" s="1"/>
      <c r="X58" s="1"/>
      <c r="Y58" s="1"/>
      <c r="Z58" s="1"/>
    </row>
    <row r="59" spans="1:26" ht="15.75">
      <c r="A59" s="2" t="s">
        <v>1842</v>
      </c>
      <c r="B59" s="2" t="s">
        <v>2207</v>
      </c>
      <c r="C59" s="2">
        <v>1</v>
      </c>
      <c r="D59" s="2" t="s">
        <v>2158</v>
      </c>
      <c r="E59" s="2" t="s">
        <v>2159</v>
      </c>
      <c r="F59" s="2" t="s">
        <v>2289</v>
      </c>
      <c r="G59" s="2">
        <v>135</v>
      </c>
      <c r="H59" s="6" t="str">
        <f t="shared" si="0"/>
        <v>http://gcm.io/RC/2016/H/135</v>
      </c>
      <c r="I59" s="1"/>
      <c r="J59" s="1"/>
      <c r="K59" s="1"/>
      <c r="L59" s="1"/>
      <c r="M59" s="1"/>
      <c r="N59" s="1"/>
      <c r="O59" s="1"/>
      <c r="P59" s="1"/>
      <c r="Q59" s="1"/>
      <c r="R59" s="1"/>
      <c r="S59" s="1"/>
      <c r="T59" s="1"/>
      <c r="U59" s="1"/>
      <c r="V59" s="1"/>
      <c r="W59" s="1"/>
      <c r="X59" s="1"/>
      <c r="Y59" s="1"/>
      <c r="Z59" s="1"/>
    </row>
    <row r="60" spans="1:26" ht="15.75">
      <c r="A60" s="2" t="s">
        <v>1964</v>
      </c>
      <c r="B60" s="2" t="s">
        <v>2290</v>
      </c>
      <c r="C60" s="2">
        <v>3</v>
      </c>
      <c r="D60" s="2" t="s">
        <v>2158</v>
      </c>
      <c r="E60" s="2" t="s">
        <v>2164</v>
      </c>
      <c r="F60" s="2" t="s">
        <v>2291</v>
      </c>
      <c r="G60" s="2">
        <v>139</v>
      </c>
      <c r="H60" s="6" t="str">
        <f t="shared" si="0"/>
        <v>http://gcm.io/RC/2016/H/139</v>
      </c>
      <c r="I60" s="1"/>
      <c r="J60" s="1"/>
      <c r="K60" s="1"/>
      <c r="L60" s="1"/>
      <c r="M60" s="1"/>
      <c r="N60" s="1"/>
      <c r="O60" s="1"/>
      <c r="P60" s="1"/>
      <c r="Q60" s="1"/>
      <c r="R60" s="1"/>
      <c r="S60" s="1"/>
      <c r="T60" s="1"/>
      <c r="U60" s="1"/>
      <c r="V60" s="1"/>
      <c r="W60" s="1"/>
      <c r="X60" s="1"/>
      <c r="Y60" s="1"/>
      <c r="Z60" s="1"/>
    </row>
    <row r="61" spans="1:26" ht="15.75">
      <c r="A61" s="2" t="s">
        <v>1739</v>
      </c>
      <c r="B61" s="2" t="s">
        <v>2292</v>
      </c>
      <c r="C61" s="2">
        <v>1</v>
      </c>
      <c r="D61" s="2" t="s">
        <v>2163</v>
      </c>
      <c r="E61" s="2" t="s">
        <v>2164</v>
      </c>
      <c r="F61" s="2" t="s">
        <v>2293</v>
      </c>
      <c r="G61" s="2">
        <v>141</v>
      </c>
      <c r="H61" s="6" t="str">
        <f t="shared" si="0"/>
        <v>http://gcm.io/RC/2016/H/141</v>
      </c>
      <c r="I61" s="1"/>
      <c r="J61" s="1"/>
      <c r="K61" s="1"/>
      <c r="L61" s="1"/>
      <c r="M61" s="1"/>
      <c r="N61" s="1"/>
      <c r="O61" s="1"/>
      <c r="P61" s="1"/>
      <c r="Q61" s="1"/>
      <c r="R61" s="1"/>
      <c r="S61" s="1"/>
      <c r="T61" s="1"/>
      <c r="U61" s="1"/>
      <c r="V61" s="1"/>
      <c r="W61" s="1"/>
      <c r="X61" s="1"/>
      <c r="Y61" s="1"/>
      <c r="Z61" s="1"/>
    </row>
    <row r="62" spans="1:26" ht="15.75">
      <c r="A62" s="2" t="s">
        <v>1878</v>
      </c>
      <c r="B62" s="2" t="s">
        <v>2294</v>
      </c>
      <c r="C62" s="2">
        <v>1</v>
      </c>
      <c r="D62" s="2" t="s">
        <v>2186</v>
      </c>
      <c r="E62" s="2" t="s">
        <v>2164</v>
      </c>
      <c r="F62" s="2" t="s">
        <v>2295</v>
      </c>
      <c r="G62" s="2">
        <v>142</v>
      </c>
      <c r="H62" s="6" t="str">
        <f t="shared" si="0"/>
        <v>http://gcm.io/RC/2016/H/142</v>
      </c>
      <c r="I62" s="1"/>
      <c r="J62" s="1"/>
      <c r="K62" s="1"/>
      <c r="L62" s="1"/>
      <c r="M62" s="1"/>
      <c r="N62" s="1"/>
      <c r="O62" s="1"/>
      <c r="P62" s="1"/>
      <c r="Q62" s="1"/>
      <c r="R62" s="1"/>
      <c r="S62" s="1"/>
      <c r="T62" s="1"/>
      <c r="U62" s="1"/>
      <c r="V62" s="1"/>
      <c r="W62" s="1"/>
      <c r="X62" s="1"/>
      <c r="Y62" s="1"/>
      <c r="Z62" s="1"/>
    </row>
    <row r="63" spans="1:26" ht="15.75">
      <c r="A63" s="2" t="s">
        <v>1767</v>
      </c>
      <c r="B63" s="2" t="s">
        <v>2296</v>
      </c>
      <c r="C63" s="2">
        <v>2</v>
      </c>
      <c r="D63" s="2" t="s">
        <v>2158</v>
      </c>
      <c r="E63" s="2" t="s">
        <v>2159</v>
      </c>
      <c r="F63" s="2" t="s">
        <v>2297</v>
      </c>
      <c r="G63" s="2">
        <v>144</v>
      </c>
      <c r="H63" s="6" t="str">
        <f t="shared" si="0"/>
        <v>http://gcm.io/RC/2016/H/144</v>
      </c>
      <c r="I63" s="1"/>
      <c r="J63" s="1"/>
      <c r="K63" s="1"/>
      <c r="L63" s="1"/>
      <c r="M63" s="1"/>
      <c r="N63" s="1"/>
      <c r="O63" s="1"/>
      <c r="P63" s="1"/>
      <c r="Q63" s="1"/>
      <c r="R63" s="1"/>
      <c r="S63" s="1"/>
      <c r="T63" s="1"/>
      <c r="U63" s="1"/>
      <c r="V63" s="1"/>
      <c r="W63" s="1"/>
      <c r="X63" s="1"/>
      <c r="Y63" s="1"/>
      <c r="Z63" s="1"/>
    </row>
    <row r="64" spans="1:26" ht="15.75">
      <c r="A64" s="2" t="s">
        <v>1818</v>
      </c>
      <c r="B64" s="2" t="s">
        <v>2298</v>
      </c>
      <c r="C64" s="2">
        <v>2</v>
      </c>
      <c r="D64" s="2" t="s">
        <v>2158</v>
      </c>
      <c r="E64" s="2" t="s">
        <v>2159</v>
      </c>
      <c r="F64" s="2" t="s">
        <v>2299</v>
      </c>
      <c r="G64" s="2">
        <v>145</v>
      </c>
      <c r="H64" s="6" t="str">
        <f t="shared" si="0"/>
        <v>http://gcm.io/RC/2016/H/145</v>
      </c>
      <c r="I64" s="1"/>
      <c r="J64" s="1"/>
      <c r="K64" s="1"/>
      <c r="L64" s="1"/>
      <c r="M64" s="1"/>
      <c r="N64" s="1"/>
      <c r="O64" s="1"/>
      <c r="P64" s="1"/>
      <c r="Q64" s="1"/>
      <c r="R64" s="1"/>
      <c r="S64" s="1"/>
      <c r="T64" s="1"/>
      <c r="U64" s="1"/>
      <c r="V64" s="1"/>
      <c r="W64" s="1"/>
      <c r="X64" s="1"/>
      <c r="Y64" s="1"/>
      <c r="Z64" s="1"/>
    </row>
    <row r="65" spans="1:26" ht="15.75">
      <c r="A65" s="2" t="s">
        <v>1938</v>
      </c>
      <c r="B65" s="2" t="s">
        <v>2300</v>
      </c>
      <c r="C65" s="2">
        <v>3</v>
      </c>
      <c r="D65" s="2" t="s">
        <v>2158</v>
      </c>
      <c r="E65" s="2" t="s">
        <v>2159</v>
      </c>
      <c r="F65" s="2" t="s">
        <v>2301</v>
      </c>
      <c r="G65" s="2">
        <v>146</v>
      </c>
      <c r="H65" s="6" t="str">
        <f t="shared" si="0"/>
        <v>http://gcm.io/RC/2016/H/146</v>
      </c>
      <c r="I65" s="1"/>
      <c r="J65" s="1"/>
      <c r="K65" s="1"/>
      <c r="L65" s="1"/>
      <c r="M65" s="1"/>
      <c r="N65" s="1"/>
      <c r="O65" s="1"/>
      <c r="P65" s="1"/>
      <c r="Q65" s="1"/>
      <c r="R65" s="1"/>
      <c r="S65" s="1"/>
      <c r="T65" s="1"/>
      <c r="U65" s="1"/>
      <c r="V65" s="1"/>
      <c r="W65" s="1"/>
      <c r="X65" s="1"/>
      <c r="Y65" s="1"/>
      <c r="Z65" s="1"/>
    </row>
    <row r="66" spans="1:26" ht="15.75">
      <c r="A66" s="2" t="s">
        <v>1955</v>
      </c>
      <c r="B66" s="2" t="s">
        <v>2302</v>
      </c>
      <c r="C66" s="2">
        <v>2</v>
      </c>
      <c r="D66" s="2" t="s">
        <v>2158</v>
      </c>
      <c r="E66" s="2" t="s">
        <v>2159</v>
      </c>
      <c r="F66" s="2" t="s">
        <v>2303</v>
      </c>
      <c r="G66" s="2">
        <v>147</v>
      </c>
      <c r="H66" s="6" t="str">
        <f aca="true" t="shared" si="1" ref="H66:H100">HYPERLINK(CONCATENATE("http://gcm.io/RC/2016/H/",G66))</f>
        <v>http://gcm.io/RC/2016/H/147</v>
      </c>
      <c r="I66" s="1"/>
      <c r="J66" s="1"/>
      <c r="K66" s="1"/>
      <c r="L66" s="1"/>
      <c r="M66" s="1"/>
      <c r="N66" s="1"/>
      <c r="O66" s="1"/>
      <c r="P66" s="1"/>
      <c r="Q66" s="1"/>
      <c r="R66" s="1"/>
      <c r="S66" s="1"/>
      <c r="T66" s="1"/>
      <c r="U66" s="1"/>
      <c r="V66" s="1"/>
      <c r="W66" s="1"/>
      <c r="X66" s="1"/>
      <c r="Y66" s="1"/>
      <c r="Z66" s="1"/>
    </row>
    <row r="67" spans="1:26" ht="15.75">
      <c r="A67" s="2" t="s">
        <v>1646</v>
      </c>
      <c r="B67" s="2" t="s">
        <v>2304</v>
      </c>
      <c r="C67" s="2">
        <v>3</v>
      </c>
      <c r="D67" s="2" t="s">
        <v>2158</v>
      </c>
      <c r="E67" s="2" t="s">
        <v>2164</v>
      </c>
      <c r="F67" s="2" t="s">
        <v>2305</v>
      </c>
      <c r="G67" s="2">
        <v>152</v>
      </c>
      <c r="H67" s="6" t="str">
        <f t="shared" si="1"/>
        <v>http://gcm.io/RC/2016/H/152</v>
      </c>
      <c r="I67" s="1"/>
      <c r="J67" s="1"/>
      <c r="K67" s="1"/>
      <c r="L67" s="1"/>
      <c r="M67" s="1"/>
      <c r="N67" s="1"/>
      <c r="O67" s="1"/>
      <c r="P67" s="1"/>
      <c r="Q67" s="1"/>
      <c r="R67" s="1"/>
      <c r="S67" s="1"/>
      <c r="T67" s="1"/>
      <c r="U67" s="1"/>
      <c r="V67" s="1"/>
      <c r="W67" s="1"/>
      <c r="X67" s="1"/>
      <c r="Y67" s="1"/>
      <c r="Z67" s="1"/>
    </row>
    <row r="68" spans="1:26" ht="15.75">
      <c r="A68" s="2" t="s">
        <v>1760</v>
      </c>
      <c r="B68" s="2" t="s">
        <v>2306</v>
      </c>
      <c r="C68" s="2">
        <v>1</v>
      </c>
      <c r="D68" s="2" t="s">
        <v>2163</v>
      </c>
      <c r="E68" s="2" t="s">
        <v>2159</v>
      </c>
      <c r="F68" s="2" t="s">
        <v>2307</v>
      </c>
      <c r="G68" s="2">
        <v>154</v>
      </c>
      <c r="H68" s="6" t="str">
        <f t="shared" si="1"/>
        <v>http://gcm.io/RC/2016/H/154</v>
      </c>
      <c r="I68" s="1"/>
      <c r="J68" s="1"/>
      <c r="K68" s="1"/>
      <c r="L68" s="1"/>
      <c r="M68" s="1"/>
      <c r="N68" s="1"/>
      <c r="O68" s="1"/>
      <c r="P68" s="1"/>
      <c r="Q68" s="1"/>
      <c r="R68" s="1"/>
      <c r="S68" s="1"/>
      <c r="T68" s="1"/>
      <c r="U68" s="1"/>
      <c r="V68" s="1"/>
      <c r="W68" s="1"/>
      <c r="X68" s="1"/>
      <c r="Y68" s="1"/>
      <c r="Z68" s="1"/>
    </row>
    <row r="69" spans="1:26" ht="15.75">
      <c r="A69" s="2" t="s">
        <v>1771</v>
      </c>
      <c r="B69" s="2" t="s">
        <v>2308</v>
      </c>
      <c r="C69" s="2">
        <v>1</v>
      </c>
      <c r="D69" s="2" t="s">
        <v>2186</v>
      </c>
      <c r="E69" s="2" t="s">
        <v>2164</v>
      </c>
      <c r="F69" s="2" t="s">
        <v>2309</v>
      </c>
      <c r="G69" s="2">
        <v>155</v>
      </c>
      <c r="H69" s="6" t="str">
        <f t="shared" si="1"/>
        <v>http://gcm.io/RC/2016/H/155</v>
      </c>
      <c r="I69" s="1"/>
      <c r="J69" s="1"/>
      <c r="K69" s="1"/>
      <c r="L69" s="1"/>
      <c r="M69" s="1"/>
      <c r="N69" s="1"/>
      <c r="O69" s="1"/>
      <c r="P69" s="1"/>
      <c r="Q69" s="1"/>
      <c r="R69" s="1"/>
      <c r="S69" s="1"/>
      <c r="T69" s="1"/>
      <c r="U69" s="1"/>
      <c r="V69" s="1"/>
      <c r="W69" s="1"/>
      <c r="X69" s="1"/>
      <c r="Y69" s="1"/>
      <c r="Z69" s="1"/>
    </row>
    <row r="70" spans="1:26" ht="15.75">
      <c r="A70" s="2" t="s">
        <v>1816</v>
      </c>
      <c r="B70" s="2" t="s">
        <v>2310</v>
      </c>
      <c r="C70" s="2">
        <v>1</v>
      </c>
      <c r="D70" s="2" t="s">
        <v>2158</v>
      </c>
      <c r="E70" s="2" t="s">
        <v>2159</v>
      </c>
      <c r="F70" s="2" t="s">
        <v>2311</v>
      </c>
      <c r="G70" s="2">
        <v>157</v>
      </c>
      <c r="H70" s="6" t="str">
        <f t="shared" si="1"/>
        <v>http://gcm.io/RC/2016/H/157</v>
      </c>
      <c r="I70" s="1"/>
      <c r="J70" s="1"/>
      <c r="K70" s="1"/>
      <c r="L70" s="1"/>
      <c r="M70" s="1"/>
      <c r="N70" s="1"/>
      <c r="O70" s="1"/>
      <c r="P70" s="1"/>
      <c r="Q70" s="1"/>
      <c r="R70" s="1"/>
      <c r="S70" s="1"/>
      <c r="T70" s="1"/>
      <c r="U70" s="1"/>
      <c r="V70" s="1"/>
      <c r="W70" s="1"/>
      <c r="X70" s="1"/>
      <c r="Y70" s="1"/>
      <c r="Z70" s="1"/>
    </row>
    <row r="71" spans="1:26" ht="15.75">
      <c r="A71" s="2" t="s">
        <v>1670</v>
      </c>
      <c r="B71" s="2" t="s">
        <v>2312</v>
      </c>
      <c r="C71" s="2">
        <v>1</v>
      </c>
      <c r="D71" s="2" t="s">
        <v>2186</v>
      </c>
      <c r="E71" s="2" t="s">
        <v>2164</v>
      </c>
      <c r="F71" s="2" t="s">
        <v>2313</v>
      </c>
      <c r="G71" s="2">
        <v>160</v>
      </c>
      <c r="H71" s="6" t="str">
        <f t="shared" si="1"/>
        <v>http://gcm.io/RC/2016/H/160</v>
      </c>
      <c r="I71" s="1"/>
      <c r="J71" s="1"/>
      <c r="K71" s="1"/>
      <c r="L71" s="1"/>
      <c r="M71" s="1"/>
      <c r="N71" s="1"/>
      <c r="O71" s="1"/>
      <c r="P71" s="1"/>
      <c r="Q71" s="1"/>
      <c r="R71" s="1"/>
      <c r="S71" s="1"/>
      <c r="T71" s="1"/>
      <c r="U71" s="1"/>
      <c r="V71" s="1"/>
      <c r="W71" s="1"/>
      <c r="X71" s="1"/>
      <c r="Y71" s="1"/>
      <c r="Z71" s="1"/>
    </row>
    <row r="72" spans="1:26" ht="15.75">
      <c r="A72" s="2" t="s">
        <v>1922</v>
      </c>
      <c r="B72" s="2" t="s">
        <v>2314</v>
      </c>
      <c r="C72" s="2">
        <v>3</v>
      </c>
      <c r="D72" s="2" t="s">
        <v>2315</v>
      </c>
      <c r="E72" s="2" t="s">
        <v>2159</v>
      </c>
      <c r="F72" s="2" t="s">
        <v>2316</v>
      </c>
      <c r="G72" s="2">
        <v>161</v>
      </c>
      <c r="H72" s="6" t="str">
        <f t="shared" si="1"/>
        <v>http://gcm.io/RC/2016/H/161</v>
      </c>
      <c r="I72" s="1"/>
      <c r="J72" s="1"/>
      <c r="K72" s="1"/>
      <c r="L72" s="1"/>
      <c r="M72" s="1"/>
      <c r="N72" s="1"/>
      <c r="O72" s="1"/>
      <c r="P72" s="1"/>
      <c r="Q72" s="1"/>
      <c r="R72" s="1"/>
      <c r="S72" s="1"/>
      <c r="T72" s="1"/>
      <c r="U72" s="1"/>
      <c r="V72" s="1"/>
      <c r="W72" s="1"/>
      <c r="X72" s="1"/>
      <c r="Y72" s="1"/>
      <c r="Z72" s="1"/>
    </row>
    <row r="73" spans="1:26" ht="15.75">
      <c r="A73" s="2" t="s">
        <v>1666</v>
      </c>
      <c r="B73" s="2" t="s">
        <v>2317</v>
      </c>
      <c r="C73" s="2">
        <v>1</v>
      </c>
      <c r="D73" s="2" t="s">
        <v>2315</v>
      </c>
      <c r="E73" s="2" t="s">
        <v>2159</v>
      </c>
      <c r="F73" s="2" t="s">
        <v>2318</v>
      </c>
      <c r="G73" s="2">
        <v>163</v>
      </c>
      <c r="H73" s="6" t="str">
        <f t="shared" si="1"/>
        <v>http://gcm.io/RC/2016/H/163</v>
      </c>
      <c r="I73" s="1"/>
      <c r="J73" s="1"/>
      <c r="K73" s="1"/>
      <c r="L73" s="1"/>
      <c r="M73" s="1"/>
      <c r="N73" s="1"/>
      <c r="O73" s="1"/>
      <c r="P73" s="1"/>
      <c r="Q73" s="1"/>
      <c r="R73" s="1"/>
      <c r="S73" s="1"/>
      <c r="T73" s="1"/>
      <c r="U73" s="1"/>
      <c r="V73" s="1"/>
      <c r="W73" s="1"/>
      <c r="X73" s="1"/>
      <c r="Y73" s="1"/>
      <c r="Z73" s="1"/>
    </row>
    <row r="74" spans="1:26" ht="15.75">
      <c r="A74" s="2" t="s">
        <v>2019</v>
      </c>
      <c r="B74" s="2" t="s">
        <v>2319</v>
      </c>
      <c r="C74" s="2">
        <v>2</v>
      </c>
      <c r="D74" s="2" t="s">
        <v>2186</v>
      </c>
      <c r="E74" s="2" t="s">
        <v>2159</v>
      </c>
      <c r="F74" s="2" t="s">
        <v>2320</v>
      </c>
      <c r="G74" s="2">
        <v>169</v>
      </c>
      <c r="H74" s="6" t="str">
        <f t="shared" si="1"/>
        <v>http://gcm.io/RC/2016/H/169</v>
      </c>
      <c r="I74" s="1"/>
      <c r="J74" s="1"/>
      <c r="K74" s="1"/>
      <c r="L74" s="1"/>
      <c r="M74" s="1"/>
      <c r="N74" s="1"/>
      <c r="O74" s="1"/>
      <c r="P74" s="1"/>
      <c r="Q74" s="1"/>
      <c r="R74" s="1"/>
      <c r="S74" s="1"/>
      <c r="T74" s="1"/>
      <c r="U74" s="1"/>
      <c r="V74" s="1"/>
      <c r="W74" s="1"/>
      <c r="X74" s="1"/>
      <c r="Y74" s="1"/>
      <c r="Z74" s="1"/>
    </row>
    <row r="75" spans="1:26" ht="15.75">
      <c r="A75" s="2" t="s">
        <v>2122</v>
      </c>
      <c r="B75" s="2" t="s">
        <v>2321</v>
      </c>
      <c r="C75" s="2">
        <v>2</v>
      </c>
      <c r="D75" s="2" t="s">
        <v>2163</v>
      </c>
      <c r="E75" s="2" t="s">
        <v>2159</v>
      </c>
      <c r="F75" s="2" t="s">
        <v>2322</v>
      </c>
      <c r="G75" s="2">
        <v>171</v>
      </c>
      <c r="H75" s="6" t="str">
        <f t="shared" si="1"/>
        <v>http://gcm.io/RC/2016/H/171</v>
      </c>
      <c r="I75" s="1"/>
      <c r="J75" s="1"/>
      <c r="K75" s="1"/>
      <c r="L75" s="1"/>
      <c r="M75" s="1"/>
      <c r="N75" s="1"/>
      <c r="O75" s="1"/>
      <c r="P75" s="1"/>
      <c r="Q75" s="1"/>
      <c r="R75" s="1"/>
      <c r="S75" s="1"/>
      <c r="T75" s="1"/>
      <c r="U75" s="1"/>
      <c r="V75" s="1"/>
      <c r="W75" s="1"/>
      <c r="X75" s="1"/>
      <c r="Y75" s="1"/>
      <c r="Z75" s="1"/>
    </row>
    <row r="76" spans="1:26" ht="15.75">
      <c r="A76" s="2" t="s">
        <v>2114</v>
      </c>
      <c r="B76" s="2" t="s">
        <v>2323</v>
      </c>
      <c r="C76" s="2">
        <v>2</v>
      </c>
      <c r="D76" s="2" t="s">
        <v>2186</v>
      </c>
      <c r="E76" s="2" t="s">
        <v>2159</v>
      </c>
      <c r="F76" s="2" t="s">
        <v>2324</v>
      </c>
      <c r="G76" s="2">
        <v>172</v>
      </c>
      <c r="H76" s="6" t="str">
        <f t="shared" si="1"/>
        <v>http://gcm.io/RC/2016/H/172</v>
      </c>
      <c r="I76" s="1"/>
      <c r="J76" s="1"/>
      <c r="K76" s="1"/>
      <c r="L76" s="1"/>
      <c r="M76" s="1"/>
      <c r="N76" s="1"/>
      <c r="O76" s="1"/>
      <c r="P76" s="1"/>
      <c r="Q76" s="1"/>
      <c r="R76" s="1"/>
      <c r="S76" s="1"/>
      <c r="T76" s="1"/>
      <c r="U76" s="1"/>
      <c r="V76" s="1"/>
      <c r="W76" s="1"/>
      <c r="X76" s="1"/>
      <c r="Y76" s="1"/>
      <c r="Z76" s="1"/>
    </row>
    <row r="77" spans="1:26" ht="15.75">
      <c r="A77" s="2" t="s">
        <v>2325</v>
      </c>
      <c r="B77" s="2" t="s">
        <v>2326</v>
      </c>
      <c r="C77" s="2">
        <v>1</v>
      </c>
      <c r="D77" s="2" t="s">
        <v>2163</v>
      </c>
      <c r="E77" s="2" t="s">
        <v>2159</v>
      </c>
      <c r="F77" s="2" t="s">
        <v>2327</v>
      </c>
      <c r="G77" s="2">
        <v>173</v>
      </c>
      <c r="H77" s="6" t="str">
        <f t="shared" si="1"/>
        <v>http://gcm.io/RC/2016/H/173</v>
      </c>
      <c r="I77" s="1"/>
      <c r="J77" s="1"/>
      <c r="K77" s="1"/>
      <c r="L77" s="1"/>
      <c r="M77" s="1"/>
      <c r="N77" s="1"/>
      <c r="O77" s="1"/>
      <c r="P77" s="1"/>
      <c r="Q77" s="1"/>
      <c r="R77" s="1"/>
      <c r="S77" s="1"/>
      <c r="T77" s="1"/>
      <c r="U77" s="1"/>
      <c r="V77" s="1"/>
      <c r="W77" s="1"/>
      <c r="X77" s="1"/>
      <c r="Y77" s="1"/>
      <c r="Z77" s="1"/>
    </row>
    <row r="78" spans="1:26" ht="15.75">
      <c r="A78" s="2" t="s">
        <v>2132</v>
      </c>
      <c r="B78" s="2" t="s">
        <v>2328</v>
      </c>
      <c r="C78" s="2">
        <v>1</v>
      </c>
      <c r="D78" s="2" t="s">
        <v>2163</v>
      </c>
      <c r="E78" s="2" t="s">
        <v>2159</v>
      </c>
      <c r="F78" s="2" t="s">
        <v>2329</v>
      </c>
      <c r="G78" s="2">
        <v>176</v>
      </c>
      <c r="H78" s="6" t="str">
        <f t="shared" si="1"/>
        <v>http://gcm.io/RC/2016/H/176</v>
      </c>
      <c r="I78" s="1"/>
      <c r="J78" s="1"/>
      <c r="K78" s="1"/>
      <c r="L78" s="1"/>
      <c r="M78" s="1"/>
      <c r="N78" s="1"/>
      <c r="O78" s="1"/>
      <c r="P78" s="1"/>
      <c r="Q78" s="1"/>
      <c r="R78" s="1"/>
      <c r="S78" s="1"/>
      <c r="T78" s="1"/>
      <c r="U78" s="1"/>
      <c r="V78" s="1"/>
      <c r="W78" s="1"/>
      <c r="X78" s="1"/>
      <c r="Y78" s="1"/>
      <c r="Z78" s="1"/>
    </row>
    <row r="79" spans="1:26" ht="15.75">
      <c r="A79" s="2" t="s">
        <v>2093</v>
      </c>
      <c r="B79" s="2" t="s">
        <v>2330</v>
      </c>
      <c r="C79" s="2">
        <v>3</v>
      </c>
      <c r="D79" s="2" t="s">
        <v>2163</v>
      </c>
      <c r="E79" s="2" t="s">
        <v>2159</v>
      </c>
      <c r="F79" s="2" t="s">
        <v>2331</v>
      </c>
      <c r="G79" s="2">
        <v>182</v>
      </c>
      <c r="H79" s="6" t="str">
        <f t="shared" si="1"/>
        <v>http://gcm.io/RC/2016/H/182</v>
      </c>
      <c r="I79" s="1"/>
      <c r="J79" s="1"/>
      <c r="K79" s="1"/>
      <c r="L79" s="1"/>
      <c r="M79" s="1"/>
      <c r="N79" s="1"/>
      <c r="O79" s="1"/>
      <c r="P79" s="1"/>
      <c r="Q79" s="1"/>
      <c r="R79" s="1"/>
      <c r="S79" s="1"/>
      <c r="T79" s="1"/>
      <c r="U79" s="1"/>
      <c r="V79" s="1"/>
      <c r="W79" s="1"/>
      <c r="X79" s="1"/>
      <c r="Y79" s="1"/>
      <c r="Z79" s="1"/>
    </row>
    <row r="80" spans="1:26" ht="15.75">
      <c r="A80" s="2" t="s">
        <v>2119</v>
      </c>
      <c r="B80" s="2" t="s">
        <v>2332</v>
      </c>
      <c r="C80" s="2">
        <v>2</v>
      </c>
      <c r="D80" s="2" t="s">
        <v>2163</v>
      </c>
      <c r="E80" s="2" t="s">
        <v>2164</v>
      </c>
      <c r="F80" s="2" t="s">
        <v>2333</v>
      </c>
      <c r="G80" s="2">
        <v>183</v>
      </c>
      <c r="H80" s="6" t="str">
        <f t="shared" si="1"/>
        <v>http://gcm.io/RC/2016/H/183</v>
      </c>
      <c r="I80" s="1"/>
      <c r="J80" s="1"/>
      <c r="K80" s="1"/>
      <c r="L80" s="1"/>
      <c r="M80" s="1"/>
      <c r="N80" s="1"/>
      <c r="O80" s="1"/>
      <c r="P80" s="1"/>
      <c r="Q80" s="1"/>
      <c r="R80" s="1"/>
      <c r="S80" s="1"/>
      <c r="T80" s="1"/>
      <c r="U80" s="1"/>
      <c r="V80" s="1"/>
      <c r="W80" s="1"/>
      <c r="X80" s="1"/>
      <c r="Y80" s="1"/>
      <c r="Z80" s="1"/>
    </row>
    <row r="81" spans="1:26" ht="15.75">
      <c r="A81" s="2" t="s">
        <v>2334</v>
      </c>
      <c r="B81" s="2" t="s">
        <v>2335</v>
      </c>
      <c r="C81" s="2">
        <v>2</v>
      </c>
      <c r="D81" s="2" t="s">
        <v>2158</v>
      </c>
      <c r="E81" s="2" t="s">
        <v>2159</v>
      </c>
      <c r="F81" s="2" t="s">
        <v>2336</v>
      </c>
      <c r="G81" s="2">
        <v>186</v>
      </c>
      <c r="H81" s="6" t="str">
        <f t="shared" si="1"/>
        <v>http://gcm.io/RC/2016/H/186</v>
      </c>
      <c r="I81" s="1"/>
      <c r="J81" s="1"/>
      <c r="K81" s="1"/>
      <c r="L81" s="1"/>
      <c r="M81" s="1"/>
      <c r="N81" s="1"/>
      <c r="O81" s="1"/>
      <c r="P81" s="1"/>
      <c r="Q81" s="1"/>
      <c r="R81" s="1"/>
      <c r="S81" s="1"/>
      <c r="T81" s="1"/>
      <c r="U81" s="1"/>
      <c r="V81" s="1"/>
      <c r="W81" s="1"/>
      <c r="X81" s="1"/>
      <c r="Y81" s="1"/>
      <c r="Z81" s="1"/>
    </row>
    <row r="82" spans="1:26" ht="15.75">
      <c r="A82" s="2" t="s">
        <v>2111</v>
      </c>
      <c r="B82" s="2" t="s">
        <v>2337</v>
      </c>
      <c r="C82" s="2">
        <v>1</v>
      </c>
      <c r="D82" s="2" t="s">
        <v>2163</v>
      </c>
      <c r="E82" s="2" t="s">
        <v>2164</v>
      </c>
      <c r="F82" s="2" t="s">
        <v>2338</v>
      </c>
      <c r="G82" s="2">
        <v>188</v>
      </c>
      <c r="H82" s="6" t="str">
        <f t="shared" si="1"/>
        <v>http://gcm.io/RC/2016/H/188</v>
      </c>
      <c r="I82" s="1"/>
      <c r="J82" s="1"/>
      <c r="K82" s="1"/>
      <c r="L82" s="1"/>
      <c r="M82" s="1"/>
      <c r="N82" s="1"/>
      <c r="O82" s="1"/>
      <c r="P82" s="1"/>
      <c r="Q82" s="1"/>
      <c r="R82" s="1"/>
      <c r="S82" s="1"/>
      <c r="T82" s="1"/>
      <c r="U82" s="1"/>
      <c r="V82" s="1"/>
      <c r="W82" s="1"/>
      <c r="X82" s="1"/>
      <c r="Y82" s="1"/>
      <c r="Z82" s="1"/>
    </row>
    <row r="83" spans="1:26" ht="15.75">
      <c r="A83" s="2" t="s">
        <v>1626</v>
      </c>
      <c r="B83" s="2" t="s">
        <v>2339</v>
      </c>
      <c r="C83" s="2">
        <v>4</v>
      </c>
      <c r="D83" s="2" t="s">
        <v>2163</v>
      </c>
      <c r="E83" s="2" t="s">
        <v>2164</v>
      </c>
      <c r="F83" s="2" t="s">
        <v>2340</v>
      </c>
      <c r="G83" s="2">
        <v>190</v>
      </c>
      <c r="H83" s="6" t="str">
        <f t="shared" si="1"/>
        <v>http://gcm.io/RC/2016/H/190</v>
      </c>
      <c r="I83" s="1"/>
      <c r="J83" s="1"/>
      <c r="K83" s="1"/>
      <c r="L83" s="1"/>
      <c r="M83" s="1"/>
      <c r="N83" s="1"/>
      <c r="O83" s="1"/>
      <c r="P83" s="1"/>
      <c r="Q83" s="1"/>
      <c r="R83" s="1"/>
      <c r="S83" s="1"/>
      <c r="T83" s="1"/>
      <c r="U83" s="1"/>
      <c r="V83" s="1"/>
      <c r="W83" s="1"/>
      <c r="X83" s="1"/>
      <c r="Y83" s="1"/>
      <c r="Z83" s="1"/>
    </row>
    <row r="84" spans="1:26" ht="15.75">
      <c r="A84" s="2" t="s">
        <v>2012</v>
      </c>
      <c r="B84" s="2" t="s">
        <v>2341</v>
      </c>
      <c r="C84" s="2">
        <v>2</v>
      </c>
      <c r="D84" s="2" t="s">
        <v>2315</v>
      </c>
      <c r="E84" s="2" t="s">
        <v>2159</v>
      </c>
      <c r="F84" s="2" t="s">
        <v>2342</v>
      </c>
      <c r="G84" s="2">
        <v>196</v>
      </c>
      <c r="H84" s="6" t="str">
        <f t="shared" si="1"/>
        <v>http://gcm.io/RC/2016/H/196</v>
      </c>
      <c r="I84" s="1"/>
      <c r="J84" s="1"/>
      <c r="K84" s="1"/>
      <c r="L84" s="1"/>
      <c r="M84" s="1"/>
      <c r="N84" s="1"/>
      <c r="O84" s="1"/>
      <c r="P84" s="1"/>
      <c r="Q84" s="1"/>
      <c r="R84" s="1"/>
      <c r="S84" s="1"/>
      <c r="T84" s="1"/>
      <c r="U84" s="1"/>
      <c r="V84" s="1"/>
      <c r="W84" s="1"/>
      <c r="X84" s="1"/>
      <c r="Y84" s="1"/>
      <c r="Z84" s="1"/>
    </row>
    <row r="85" spans="1:26" ht="15.75">
      <c r="A85" s="2" t="s">
        <v>2325</v>
      </c>
      <c r="B85" s="2" t="s">
        <v>2326</v>
      </c>
      <c r="C85" s="2">
        <v>1</v>
      </c>
      <c r="D85" s="2" t="s">
        <v>2163</v>
      </c>
      <c r="E85" s="2" t="s">
        <v>2159</v>
      </c>
      <c r="F85" s="2" t="s">
        <v>2343</v>
      </c>
      <c r="G85" s="2">
        <v>197</v>
      </c>
      <c r="H85" s="6" t="str">
        <f t="shared" si="1"/>
        <v>http://gcm.io/RC/2016/H/197</v>
      </c>
      <c r="I85" s="1"/>
      <c r="J85" s="1"/>
      <c r="K85" s="1"/>
      <c r="L85" s="1"/>
      <c r="M85" s="1"/>
      <c r="N85" s="1"/>
      <c r="O85" s="1"/>
      <c r="P85" s="1"/>
      <c r="Q85" s="1"/>
      <c r="R85" s="1"/>
      <c r="S85" s="1"/>
      <c r="T85" s="1"/>
      <c r="U85" s="1"/>
      <c r="V85" s="1"/>
      <c r="W85" s="1"/>
      <c r="X85" s="1"/>
      <c r="Y85" s="1"/>
      <c r="Z85" s="1"/>
    </row>
    <row r="86" spans="1:26" ht="15.75">
      <c r="A86" s="2" t="s">
        <v>2008</v>
      </c>
      <c r="B86" s="2" t="s">
        <v>2344</v>
      </c>
      <c r="C86" s="2">
        <v>2</v>
      </c>
      <c r="D86" s="2" t="s">
        <v>2345</v>
      </c>
      <c r="E86" s="2" t="s">
        <v>2346</v>
      </c>
      <c r="F86" s="2" t="s">
        <v>2347</v>
      </c>
      <c r="G86" s="2">
        <v>206</v>
      </c>
      <c r="H86" s="6" t="str">
        <f t="shared" si="1"/>
        <v>http://gcm.io/RC/2016/H/206</v>
      </c>
      <c r="I86" s="1"/>
      <c r="J86" s="1"/>
      <c r="K86" s="1"/>
      <c r="L86" s="1"/>
      <c r="M86" s="1"/>
      <c r="N86" s="1"/>
      <c r="O86" s="1"/>
      <c r="P86" s="1"/>
      <c r="Q86" s="1"/>
      <c r="R86" s="1"/>
      <c r="S86" s="1"/>
      <c r="T86" s="1"/>
      <c r="U86" s="1"/>
      <c r="V86" s="1"/>
      <c r="W86" s="1"/>
      <c r="X86" s="1"/>
      <c r="Y86" s="1"/>
      <c r="Z86" s="1"/>
    </row>
    <row r="87" spans="1:26" ht="15.75">
      <c r="A87" s="2" t="s">
        <v>2012</v>
      </c>
      <c r="B87" s="2" t="s">
        <v>2341</v>
      </c>
      <c r="C87" s="2">
        <v>1</v>
      </c>
      <c r="D87" s="2" t="s">
        <v>2345</v>
      </c>
      <c r="E87" s="2" t="s">
        <v>2346</v>
      </c>
      <c r="F87" s="2" t="s">
        <v>2348</v>
      </c>
      <c r="G87" s="2">
        <v>207</v>
      </c>
      <c r="H87" s="6" t="str">
        <f t="shared" si="1"/>
        <v>http://gcm.io/RC/2016/H/207</v>
      </c>
      <c r="I87" s="1"/>
      <c r="J87" s="1"/>
      <c r="K87" s="1"/>
      <c r="L87" s="1"/>
      <c r="M87" s="1"/>
      <c r="N87" s="1"/>
      <c r="O87" s="1"/>
      <c r="P87" s="1"/>
      <c r="Q87" s="1"/>
      <c r="R87" s="1"/>
      <c r="S87" s="1"/>
      <c r="T87" s="1"/>
      <c r="U87" s="1"/>
      <c r="V87" s="1"/>
      <c r="W87" s="1"/>
      <c r="X87" s="1"/>
      <c r="Y87" s="1"/>
      <c r="Z87" s="1"/>
    </row>
    <row r="88" spans="1:26" ht="15.75">
      <c r="A88" s="2" t="s">
        <v>2054</v>
      </c>
      <c r="B88" s="2" t="s">
        <v>2349</v>
      </c>
      <c r="C88" s="2">
        <v>1</v>
      </c>
      <c r="D88" s="2" t="s">
        <v>2345</v>
      </c>
      <c r="E88" s="2" t="s">
        <v>2346</v>
      </c>
      <c r="F88" s="2" t="s">
        <v>2350</v>
      </c>
      <c r="G88" s="2">
        <v>208</v>
      </c>
      <c r="H88" s="6" t="str">
        <f t="shared" si="1"/>
        <v>http://gcm.io/RC/2016/H/208</v>
      </c>
      <c r="I88" s="1"/>
      <c r="J88" s="1"/>
      <c r="K88" s="1"/>
      <c r="L88" s="1"/>
      <c r="M88" s="1"/>
      <c r="N88" s="1"/>
      <c r="O88" s="1"/>
      <c r="P88" s="1"/>
      <c r="Q88" s="1"/>
      <c r="R88" s="1"/>
      <c r="S88" s="1"/>
      <c r="T88" s="1"/>
      <c r="U88" s="1"/>
      <c r="V88" s="1"/>
      <c r="W88" s="1"/>
      <c r="X88" s="1"/>
      <c r="Y88" s="1"/>
      <c r="Z88" s="1"/>
    </row>
    <row r="89" spans="1:26" ht="15.75">
      <c r="A89" s="2" t="s">
        <v>2351</v>
      </c>
      <c r="B89" s="2" t="s">
        <v>2352</v>
      </c>
      <c r="C89" s="2">
        <v>2</v>
      </c>
      <c r="D89" s="2" t="s">
        <v>2345</v>
      </c>
      <c r="E89" s="2" t="s">
        <v>2164</v>
      </c>
      <c r="F89" s="2" t="s">
        <v>2353</v>
      </c>
      <c r="G89" s="2">
        <v>215</v>
      </c>
      <c r="H89" s="6" t="str">
        <f t="shared" si="1"/>
        <v>http://gcm.io/RC/2016/H/215</v>
      </c>
      <c r="I89" s="1"/>
      <c r="J89" s="1"/>
      <c r="K89" s="1"/>
      <c r="L89" s="1"/>
      <c r="M89" s="1"/>
      <c r="N89" s="1"/>
      <c r="O89" s="1"/>
      <c r="P89" s="1"/>
      <c r="Q89" s="1"/>
      <c r="R89" s="1"/>
      <c r="S89" s="1"/>
      <c r="T89" s="1"/>
      <c r="U89" s="1"/>
      <c r="V89" s="1"/>
      <c r="W89" s="1"/>
      <c r="X89" s="1"/>
      <c r="Y89" s="1"/>
      <c r="Z89" s="1"/>
    </row>
    <row r="90" spans="1:26" ht="15.75">
      <c r="A90" s="2" t="s">
        <v>2354</v>
      </c>
      <c r="B90" s="2" t="s">
        <v>2355</v>
      </c>
      <c r="C90" s="2">
        <v>1</v>
      </c>
      <c r="D90" s="2" t="s">
        <v>2345</v>
      </c>
      <c r="E90" s="2" t="s">
        <v>2159</v>
      </c>
      <c r="F90" s="2" t="s">
        <v>2356</v>
      </c>
      <c r="G90" s="2">
        <v>216</v>
      </c>
      <c r="H90" s="6" t="str">
        <f t="shared" si="1"/>
        <v>http://gcm.io/RC/2016/H/216</v>
      </c>
      <c r="I90" s="1"/>
      <c r="J90" s="1"/>
      <c r="K90" s="1"/>
      <c r="L90" s="1"/>
      <c r="M90" s="1"/>
      <c r="N90" s="1"/>
      <c r="O90" s="1"/>
      <c r="P90" s="1"/>
      <c r="Q90" s="1"/>
      <c r="R90" s="1"/>
      <c r="S90" s="1"/>
      <c r="T90" s="1"/>
      <c r="U90" s="1"/>
      <c r="V90" s="1"/>
      <c r="W90" s="1"/>
      <c r="X90" s="1"/>
      <c r="Y90" s="1"/>
      <c r="Z90" s="1"/>
    </row>
    <row r="91" spans="1:26" ht="15.75">
      <c r="A91" s="2" t="s">
        <v>1915</v>
      </c>
      <c r="B91" s="2" t="s">
        <v>2357</v>
      </c>
      <c r="C91" s="2">
        <v>2</v>
      </c>
      <c r="D91" s="2" t="s">
        <v>2345</v>
      </c>
      <c r="E91" s="2" t="s">
        <v>2159</v>
      </c>
      <c r="F91" s="2" t="s">
        <v>2358</v>
      </c>
      <c r="G91" s="2">
        <v>217</v>
      </c>
      <c r="H91" s="6" t="str">
        <f t="shared" si="1"/>
        <v>http://gcm.io/RC/2016/H/217</v>
      </c>
      <c r="I91" s="1"/>
      <c r="J91" s="1"/>
      <c r="K91" s="1"/>
      <c r="L91" s="1"/>
      <c r="M91" s="1"/>
      <c r="N91" s="1"/>
      <c r="O91" s="1"/>
      <c r="P91" s="1"/>
      <c r="Q91" s="1"/>
      <c r="R91" s="1"/>
      <c r="S91" s="1"/>
      <c r="T91" s="1"/>
      <c r="U91" s="1"/>
      <c r="V91" s="1"/>
      <c r="W91" s="1"/>
      <c r="X91" s="1"/>
      <c r="Y91" s="1"/>
      <c r="Z91" s="1"/>
    </row>
    <row r="92" spans="1:26" ht="15.75">
      <c r="A92" s="2" t="s">
        <v>1945</v>
      </c>
      <c r="B92" s="2" t="s">
        <v>2359</v>
      </c>
      <c r="C92" s="2">
        <v>2</v>
      </c>
      <c r="D92" s="2" t="s">
        <v>2345</v>
      </c>
      <c r="E92" s="2" t="s">
        <v>2164</v>
      </c>
      <c r="F92" s="2" t="s">
        <v>2360</v>
      </c>
      <c r="G92" s="2">
        <v>218</v>
      </c>
      <c r="H92" s="6" t="str">
        <f t="shared" si="1"/>
        <v>http://gcm.io/RC/2016/H/218</v>
      </c>
      <c r="I92" s="1"/>
      <c r="J92" s="1"/>
      <c r="K92" s="1"/>
      <c r="L92" s="1"/>
      <c r="M92" s="1"/>
      <c r="N92" s="1"/>
      <c r="O92" s="1"/>
      <c r="P92" s="1"/>
      <c r="Q92" s="1"/>
      <c r="R92" s="1"/>
      <c r="S92" s="1"/>
      <c r="T92" s="1"/>
      <c r="U92" s="1"/>
      <c r="V92" s="1"/>
      <c r="W92" s="1"/>
      <c r="X92" s="1"/>
      <c r="Y92" s="1"/>
      <c r="Z92" s="1"/>
    </row>
    <row r="93" spans="1:26" ht="15.75">
      <c r="A93" s="2" t="s">
        <v>1961</v>
      </c>
      <c r="B93" s="2" t="s">
        <v>2361</v>
      </c>
      <c r="C93" s="2">
        <v>1</v>
      </c>
      <c r="D93" s="2" t="s">
        <v>2345</v>
      </c>
      <c r="E93" s="2" t="s">
        <v>2164</v>
      </c>
      <c r="F93" s="2" t="s">
        <v>2362</v>
      </c>
      <c r="G93" s="2">
        <v>219</v>
      </c>
      <c r="H93" s="6" t="str">
        <f t="shared" si="1"/>
        <v>http://gcm.io/RC/2016/H/219</v>
      </c>
      <c r="I93" s="1"/>
      <c r="J93" s="1"/>
      <c r="K93" s="1"/>
      <c r="L93" s="1"/>
      <c r="M93" s="1"/>
      <c r="N93" s="1"/>
      <c r="O93" s="1"/>
      <c r="P93" s="1"/>
      <c r="Q93" s="1"/>
      <c r="R93" s="1"/>
      <c r="S93" s="1"/>
      <c r="T93" s="1"/>
      <c r="U93" s="1"/>
      <c r="V93" s="1"/>
      <c r="W93" s="1"/>
      <c r="X93" s="1"/>
      <c r="Y93" s="1"/>
      <c r="Z93" s="1"/>
    </row>
    <row r="94" spans="1:26" ht="15.75">
      <c r="A94" s="2" t="s">
        <v>2363</v>
      </c>
      <c r="B94" s="1"/>
      <c r="C94" s="2">
        <v>2</v>
      </c>
      <c r="D94" s="2" t="s">
        <v>2364</v>
      </c>
      <c r="E94" s="2" t="s">
        <v>2159</v>
      </c>
      <c r="F94" s="2" t="s">
        <v>2365</v>
      </c>
      <c r="G94" s="2">
        <v>220</v>
      </c>
      <c r="H94" s="6" t="str">
        <f t="shared" si="1"/>
        <v>http://gcm.io/RC/2016/H/220</v>
      </c>
      <c r="I94" s="1"/>
      <c r="J94" s="1"/>
      <c r="K94" s="1"/>
      <c r="L94" s="1"/>
      <c r="M94" s="1"/>
      <c r="N94" s="1"/>
      <c r="O94" s="1"/>
      <c r="P94" s="1"/>
      <c r="Q94" s="1"/>
      <c r="R94" s="1"/>
      <c r="S94" s="1"/>
      <c r="T94" s="1"/>
      <c r="U94" s="1"/>
      <c r="V94" s="1"/>
      <c r="W94" s="1"/>
      <c r="X94" s="1"/>
      <c r="Y94" s="1"/>
      <c r="Z94" s="1"/>
    </row>
    <row r="95" spans="1:26" ht="15.75">
      <c r="A95" s="2" t="s">
        <v>1630</v>
      </c>
      <c r="B95" s="2" t="s">
        <v>2366</v>
      </c>
      <c r="C95" s="2">
        <v>3</v>
      </c>
      <c r="D95" s="2" t="s">
        <v>2186</v>
      </c>
      <c r="E95" s="2" t="s">
        <v>2159</v>
      </c>
      <c r="F95" s="2" t="s">
        <v>2367</v>
      </c>
      <c r="G95" s="2">
        <v>228</v>
      </c>
      <c r="H95" s="6" t="str">
        <f t="shared" si="1"/>
        <v>http://gcm.io/RC/2016/H/228</v>
      </c>
      <c r="I95" s="1"/>
      <c r="J95" s="1"/>
      <c r="K95" s="1"/>
      <c r="L95" s="1"/>
      <c r="M95" s="1"/>
      <c r="N95" s="1"/>
      <c r="O95" s="1"/>
      <c r="P95" s="1"/>
      <c r="Q95" s="1"/>
      <c r="R95" s="1"/>
      <c r="S95" s="1"/>
      <c r="T95" s="1"/>
      <c r="U95" s="1"/>
      <c r="V95" s="1"/>
      <c r="W95" s="1"/>
      <c r="X95" s="1"/>
      <c r="Y95" s="1"/>
      <c r="Z95" s="1"/>
    </row>
    <row r="96" spans="1:26" ht="15.75">
      <c r="A96" s="2" t="s">
        <v>2172</v>
      </c>
      <c r="B96" s="2" t="s">
        <v>2173</v>
      </c>
      <c r="C96" s="2">
        <v>1</v>
      </c>
      <c r="D96" s="2" t="s">
        <v>2368</v>
      </c>
      <c r="E96" s="2" t="s">
        <v>2164</v>
      </c>
      <c r="F96" s="2" t="s">
        <v>2369</v>
      </c>
      <c r="G96" s="2">
        <v>229</v>
      </c>
      <c r="H96" s="6" t="str">
        <f t="shared" si="1"/>
        <v>http://gcm.io/RC/2016/H/229</v>
      </c>
      <c r="I96" s="1"/>
      <c r="J96" s="1"/>
      <c r="K96" s="1"/>
      <c r="L96" s="1"/>
      <c r="M96" s="1"/>
      <c r="N96" s="1"/>
      <c r="O96" s="1"/>
      <c r="P96" s="1"/>
      <c r="Q96" s="1"/>
      <c r="R96" s="1"/>
      <c r="S96" s="1"/>
      <c r="T96" s="1"/>
      <c r="U96" s="1"/>
      <c r="V96" s="1"/>
      <c r="W96" s="1"/>
      <c r="X96" s="1"/>
      <c r="Y96" s="1"/>
      <c r="Z96" s="1"/>
    </row>
    <row r="97" spans="1:26" ht="15.75">
      <c r="A97" s="2" t="s">
        <v>2175</v>
      </c>
      <c r="B97" s="2" t="s">
        <v>2176</v>
      </c>
      <c r="C97" s="2">
        <v>2</v>
      </c>
      <c r="D97" s="2" t="s">
        <v>2368</v>
      </c>
      <c r="E97" s="2" t="s">
        <v>2164</v>
      </c>
      <c r="F97" s="2" t="s">
        <v>2370</v>
      </c>
      <c r="G97" s="2">
        <v>231</v>
      </c>
      <c r="H97" s="6" t="str">
        <f t="shared" si="1"/>
        <v>http://gcm.io/RC/2016/H/231</v>
      </c>
      <c r="I97" s="1"/>
      <c r="J97" s="1"/>
      <c r="K97" s="1"/>
      <c r="L97" s="1"/>
      <c r="M97" s="1"/>
      <c r="N97" s="1"/>
      <c r="O97" s="1"/>
      <c r="P97" s="1"/>
      <c r="Q97" s="1"/>
      <c r="R97" s="1"/>
      <c r="S97" s="1"/>
      <c r="T97" s="1"/>
      <c r="U97" s="1"/>
      <c r="V97" s="1"/>
      <c r="W97" s="1"/>
      <c r="X97" s="1"/>
      <c r="Y97" s="1"/>
      <c r="Z97" s="1"/>
    </row>
    <row r="98" spans="1:26" ht="15.75">
      <c r="A98" s="2" t="s">
        <v>1743</v>
      </c>
      <c r="B98" s="2" t="s">
        <v>2371</v>
      </c>
      <c r="C98" s="2">
        <v>2</v>
      </c>
      <c r="D98" s="2" t="s">
        <v>2368</v>
      </c>
      <c r="E98" s="2" t="s">
        <v>2164</v>
      </c>
      <c r="F98" s="2" t="s">
        <v>2372</v>
      </c>
      <c r="G98" s="2">
        <v>233</v>
      </c>
      <c r="H98" s="6" t="str">
        <f t="shared" si="1"/>
        <v>http://gcm.io/RC/2016/H/233</v>
      </c>
      <c r="I98" s="1"/>
      <c r="J98" s="1"/>
      <c r="K98" s="1"/>
      <c r="L98" s="1"/>
      <c r="M98" s="1"/>
      <c r="N98" s="1"/>
      <c r="O98" s="1"/>
      <c r="P98" s="1"/>
      <c r="Q98" s="1"/>
      <c r="R98" s="1"/>
      <c r="S98" s="1"/>
      <c r="T98" s="1"/>
      <c r="U98" s="1"/>
      <c r="V98" s="1"/>
      <c r="W98" s="1"/>
      <c r="X98" s="1"/>
      <c r="Y98" s="1"/>
      <c r="Z98" s="1"/>
    </row>
    <row r="99" spans="1:26" ht="15.75">
      <c r="A99" s="2" t="s">
        <v>1945</v>
      </c>
      <c r="B99" s="2" t="s">
        <v>2359</v>
      </c>
      <c r="C99" s="2">
        <v>2</v>
      </c>
      <c r="D99" s="2" t="s">
        <v>2368</v>
      </c>
      <c r="E99" s="2" t="s">
        <v>2164</v>
      </c>
      <c r="F99" s="2" t="s">
        <v>2373</v>
      </c>
      <c r="G99" s="2">
        <v>234</v>
      </c>
      <c r="H99" s="6" t="str">
        <f t="shared" si="1"/>
        <v>http://gcm.io/RC/2016/H/234</v>
      </c>
      <c r="I99" s="1"/>
      <c r="J99" s="1"/>
      <c r="K99" s="1"/>
      <c r="L99" s="1"/>
      <c r="M99" s="1"/>
      <c r="N99" s="1"/>
      <c r="O99" s="1"/>
      <c r="P99" s="1"/>
      <c r="Q99" s="1"/>
      <c r="R99" s="1"/>
      <c r="S99" s="1"/>
      <c r="T99" s="1"/>
      <c r="U99" s="1"/>
      <c r="V99" s="1"/>
      <c r="W99" s="1"/>
      <c r="X99" s="1"/>
      <c r="Y99" s="1"/>
      <c r="Z99" s="1"/>
    </row>
    <row r="100" spans="1:26" ht="15.75">
      <c r="A100" s="1"/>
      <c r="B100" s="1"/>
      <c r="C100" s="1"/>
      <c r="D100" s="1"/>
      <c r="E100" s="1"/>
      <c r="F100" s="1"/>
      <c r="G100" s="1"/>
      <c r="H100" s="6"/>
      <c r="I100" s="1"/>
      <c r="J100" s="1"/>
      <c r="K100" s="1"/>
      <c r="L100" s="1"/>
      <c r="M100" s="1"/>
      <c r="N100" s="1"/>
      <c r="O100" s="1"/>
      <c r="P100" s="1"/>
      <c r="Q100" s="1"/>
      <c r="R100" s="1"/>
      <c r="S100" s="1"/>
      <c r="T100" s="1"/>
      <c r="U100" s="1"/>
      <c r="V100" s="1"/>
      <c r="W100" s="1"/>
      <c r="X100" s="1"/>
      <c r="Y100" s="1"/>
      <c r="Z100" s="1"/>
    </row>
    <row r="101" spans="1:26" ht="15.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7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7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7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5.7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5.7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5.7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5.7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5.7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ht="15.7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ht="15.7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row r="1014" spans="1:26" ht="15.7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row>
    <row r="1015" spans="1:26" ht="15.7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row>
    <row r="1016" spans="1:26" ht="15.7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row>
    <row r="1017" spans="1:26" ht="15.75">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row>
    <row r="1018" spans="1:26" ht="15.75">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row>
    <row r="1019" spans="1:26" ht="15.75">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row>
    <row r="1020" spans="1:26" ht="15.75">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row>
    <row r="1021" spans="1:26" ht="15.75">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row>
    <row r="1022" spans="1:26" ht="15.75">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row>
    <row r="1023" spans="1:26" ht="15.75">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row>
    <row r="1024" spans="1:26" ht="15.75">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row>
    <row r="1025" spans="1:26" ht="15.75">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row>
    <row r="1026" spans="1:26" ht="15.75">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row>
    <row r="1027" spans="1:26" ht="15.75">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row>
    <row r="1028" spans="1:26" ht="15.75">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row>
    <row r="1029" spans="1:26" ht="15.75">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row>
    <row r="1030" spans="1:26" ht="15.75">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row>
    <row r="1031" spans="1:26" ht="15.75">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row>
    <row r="1032" spans="1:26" ht="15.75">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row>
    <row r="1033" spans="1:26" ht="15.75">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row>
    <row r="1034" spans="1:26" ht="15.75">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row>
    <row r="1035" spans="1:26" ht="15.75">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row>
    <row r="1036" spans="1:26" ht="15.75">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row>
    <row r="1037" spans="1:26" ht="15.75">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row>
    <row r="1038" spans="1:26" ht="15.75">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row>
    <row r="1039" spans="1:26" ht="15.75">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row>
    <row r="1040" spans="1:26" ht="15.75">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row>
    <row r="1041" spans="1:26" ht="15.75">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row>
    <row r="1042" spans="1:26" ht="15.75">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row>
    <row r="1043" spans="1:26" ht="15.75">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row>
    <row r="1044" spans="1:26" ht="15.75">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row>
    <row r="1045" spans="1:26" ht="15.75">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row>
    <row r="1046" spans="1:26" ht="15.75">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row>
    <row r="1047" spans="1:26" ht="15.75">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row>
    <row r="1048" spans="1:26" ht="15.75">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row>
    <row r="1049" spans="1:26" ht="15.75">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row>
    <row r="1050" spans="1:26" ht="15.75">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row>
    <row r="1051" spans="1:26" ht="15.75">
      <c r="A1051" s="1"/>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row>
    <row r="1052" spans="1:26" ht="15.75">
      <c r="A1052" s="1"/>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row>
    <row r="1053" spans="1:26" ht="15.75">
      <c r="A1053" s="1"/>
      <c r="B1053" s="1"/>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row>
    <row r="1054" spans="1:26" ht="15.75">
      <c r="A1054" s="1"/>
      <c r="B1054" s="1"/>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row>
    <row r="1055" spans="1:26" ht="15.75">
      <c r="A1055" s="1"/>
      <c r="B1055" s="1"/>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row>
    <row r="1056" spans="1:26" ht="15.75">
      <c r="A1056" s="1"/>
      <c r="B1056" s="1"/>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row>
    <row r="1057" spans="1:26" ht="15.75">
      <c r="A1057" s="1"/>
      <c r="B1057" s="1"/>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row>
    <row r="1058" spans="1:26" ht="15.75">
      <c r="A1058" s="1"/>
      <c r="B1058" s="1"/>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row>
    <row r="1059" spans="1:26" ht="15.75">
      <c r="A1059" s="1"/>
      <c r="B1059" s="1"/>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row>
    <row r="1060" spans="1:26" ht="15.75">
      <c r="A1060" s="1"/>
      <c r="B1060" s="1"/>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row>
    <row r="1061" spans="1:26" ht="15.75">
      <c r="A1061" s="1"/>
      <c r="B1061" s="1"/>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row>
    <row r="1062" spans="1:26" ht="15.75">
      <c r="A1062" s="1"/>
      <c r="B1062" s="1"/>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row>
    <row r="1063" spans="1:26" ht="15.75">
      <c r="A1063" s="1"/>
      <c r="B1063" s="1"/>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row>
    <row r="1064" spans="1:26" ht="15.75">
      <c r="A1064" s="1"/>
      <c r="B1064" s="1"/>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row>
    <row r="1065" spans="1:26" ht="15.75">
      <c r="A1065" s="1"/>
      <c r="B1065" s="1"/>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row>
    <row r="1066" spans="1:26" ht="15.75">
      <c r="A1066" s="1"/>
      <c r="B1066" s="1"/>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row>
    <row r="1067" spans="1:26" ht="15.75">
      <c r="A1067" s="1"/>
      <c r="B1067" s="1"/>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row>
    <row r="1068" spans="1:26" ht="15.75">
      <c r="A1068" s="1"/>
      <c r="B1068" s="1"/>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row>
    <row r="1069" spans="1:26" ht="15.75">
      <c r="A1069" s="1"/>
      <c r="B1069" s="1"/>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row>
    <row r="1070" spans="1:26" ht="15.75">
      <c r="A1070" s="1"/>
      <c r="B1070" s="1"/>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row>
    <row r="1071" spans="1:26" ht="15.75">
      <c r="A1071" s="1"/>
      <c r="B1071" s="1"/>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row>
    <row r="1072" spans="1:26" ht="15.75">
      <c r="A1072" s="1"/>
      <c r="B1072" s="1"/>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row>
    <row r="1073" spans="1:26" ht="15.75">
      <c r="A1073" s="1"/>
      <c r="B1073" s="1"/>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row>
    <row r="1074" spans="1:26" ht="15.75">
      <c r="A1074" s="1"/>
      <c r="B1074" s="1"/>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row>
    <row r="1075" spans="1:26" ht="15.75">
      <c r="A1075" s="1"/>
      <c r="B1075" s="1"/>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row>
    <row r="1076" spans="1:26" ht="15.75">
      <c r="A1076" s="1"/>
      <c r="B1076" s="1"/>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row>
    <row r="1077" spans="1:26" ht="15.75">
      <c r="A1077" s="1"/>
      <c r="B1077" s="1"/>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row>
    <row r="1078" spans="1:26" ht="15.75">
      <c r="A1078" s="1"/>
      <c r="B1078" s="1"/>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row>
    <row r="1079" spans="1:26" ht="15.75">
      <c r="A1079" s="1"/>
      <c r="B1079" s="1"/>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row>
    <row r="1080" spans="1:26" ht="15.75">
      <c r="A1080" s="1"/>
      <c r="B1080" s="1"/>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row>
    <row r="1081" spans="1:26" ht="15.75">
      <c r="A1081" s="1"/>
      <c r="B1081" s="1"/>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row>
    <row r="1082" spans="1:26" ht="15.75">
      <c r="A1082" s="1"/>
      <c r="B1082" s="1"/>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row>
    <row r="1083" spans="1:26" ht="15.75">
      <c r="A1083" s="1"/>
      <c r="B1083" s="1"/>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row>
    <row r="1084" spans="1:26" ht="15.75">
      <c r="A1084" s="1"/>
      <c r="B1084" s="1"/>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row>
    <row r="1085" spans="1:26" ht="15.75">
      <c r="A1085" s="1"/>
      <c r="B1085" s="1"/>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row>
    <row r="1086" spans="1:26" ht="15.75">
      <c r="A1086" s="1"/>
      <c r="B1086" s="1"/>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row>
    <row r="1087" spans="1:26" ht="15.75">
      <c r="A1087" s="1"/>
      <c r="B1087" s="1"/>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row>
    <row r="1088" spans="1:26" ht="15.75">
      <c r="A1088" s="1"/>
      <c r="B1088" s="1"/>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row>
    <row r="1089" spans="1:26" ht="15.75">
      <c r="A1089" s="1"/>
      <c r="B1089" s="1"/>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row>
    <row r="1090" spans="1:26" ht="15.75">
      <c r="A1090" s="1"/>
      <c r="B1090" s="1"/>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row>
    <row r="1091" spans="1:26" ht="15.75">
      <c r="A1091" s="1"/>
      <c r="B1091" s="1"/>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row>
    <row r="1092" spans="1:26" ht="15.75">
      <c r="A1092" s="1"/>
      <c r="B1092" s="1"/>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row>
    <row r="1093" spans="1:26" ht="15.75">
      <c r="A1093" s="1"/>
      <c r="B1093" s="1"/>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row>
    <row r="1094" spans="1:26" ht="15.75">
      <c r="A1094" s="1"/>
      <c r="B1094" s="1"/>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row>
    <row r="1095" spans="1:26" ht="15.75">
      <c r="A1095" s="1"/>
      <c r="B1095" s="1"/>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row>
    <row r="1096" spans="1:26" ht="15.75">
      <c r="A1096" s="1"/>
      <c r="B1096" s="1"/>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row>
    <row r="1097" spans="1:26" ht="15.75">
      <c r="A1097" s="1"/>
      <c r="B1097" s="1"/>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row>
    <row r="1098" spans="1:26" ht="15.75">
      <c r="A1098" s="1"/>
      <c r="B1098" s="1"/>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row>
    <row r="1099" spans="1:26" ht="15.75">
      <c r="A1099" s="1"/>
      <c r="B1099" s="1"/>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row>
    <row r="1100" spans="1:26" ht="15.75">
      <c r="A1100" s="1"/>
      <c r="B1100" s="1"/>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row>
    <row r="1101" spans="1:26" ht="15.75">
      <c r="A1101" s="1"/>
      <c r="B1101" s="1"/>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row>
    <row r="1102" spans="1:26" ht="15.75">
      <c r="A1102" s="1"/>
      <c r="B1102" s="1"/>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row>
    <row r="1103" spans="1:26" ht="15.75">
      <c r="A1103" s="1"/>
      <c r="B1103" s="1"/>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row>
    <row r="1104" spans="1:26" ht="15.75">
      <c r="A1104" s="1"/>
      <c r="B1104" s="1"/>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row>
    <row r="1105" spans="1:26" ht="15.75">
      <c r="A1105" s="1"/>
      <c r="B1105" s="1"/>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row>
    <row r="1106" spans="1:26" ht="15.75">
      <c r="A1106" s="1"/>
      <c r="B1106" s="1"/>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row>
    <row r="1107" spans="1:26" ht="15.75">
      <c r="A1107" s="1"/>
      <c r="B1107" s="1"/>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row>
    <row r="1108" spans="1:26" ht="15.75">
      <c r="A1108" s="1"/>
      <c r="B1108" s="1"/>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row>
    <row r="1109" spans="1:26" ht="15.75">
      <c r="A1109" s="1"/>
      <c r="B1109" s="1"/>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row>
    <row r="1110" spans="1:26" ht="15.75">
      <c r="A1110" s="1"/>
      <c r="B1110" s="1"/>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row>
    <row r="1111" spans="1:26" ht="15.75">
      <c r="A1111" s="1"/>
      <c r="B1111" s="1"/>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row>
    <row r="1112" spans="1:26" ht="15.75">
      <c r="A1112" s="1"/>
      <c r="B1112" s="1"/>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row>
    <row r="1113" spans="1:26" ht="15.75">
      <c r="A1113" s="1"/>
      <c r="B1113" s="1"/>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row>
    <row r="1114" spans="1:26" ht="15.75">
      <c r="A1114" s="1"/>
      <c r="B1114" s="1"/>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row>
    <row r="1115" spans="1:26" ht="15.75">
      <c r="A1115" s="1"/>
      <c r="B1115" s="1"/>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row>
    <row r="1116" spans="1:26" ht="15.75">
      <c r="A1116" s="1"/>
      <c r="B1116" s="1"/>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row>
    <row r="1117" spans="1:26" ht="15.75">
      <c r="A1117" s="1"/>
      <c r="B1117" s="1"/>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row>
    <row r="1118" spans="1:26" ht="15.75">
      <c r="A1118" s="1"/>
      <c r="B1118" s="1"/>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row>
    <row r="1119" spans="1:26" ht="15.75">
      <c r="A1119" s="1"/>
      <c r="B1119" s="1"/>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row>
    <row r="1120" spans="1:26" ht="15.75">
      <c r="A1120" s="1"/>
      <c r="B1120" s="1"/>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row>
    <row r="1121" spans="1:26" ht="15.75">
      <c r="A1121" s="1"/>
      <c r="B1121" s="1"/>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row>
    <row r="1122" spans="1:26" ht="15.75">
      <c r="A1122" s="1"/>
      <c r="B1122" s="1"/>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row>
    <row r="1123" spans="1:26" ht="15.75">
      <c r="A1123" s="1"/>
      <c r="B1123" s="1"/>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row>
    <row r="1124" spans="1:26" ht="15.75">
      <c r="A1124" s="1"/>
      <c r="B1124" s="1"/>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row>
    <row r="1125" spans="1:26" ht="15.75">
      <c r="A1125" s="1"/>
      <c r="B1125" s="1"/>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row>
    <row r="1126" spans="1:26" ht="15.75">
      <c r="A1126" s="1"/>
      <c r="B1126" s="1"/>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row>
    <row r="1127" spans="1:26" ht="15.75">
      <c r="A1127" s="1"/>
      <c r="B1127" s="1"/>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row>
    <row r="1128" spans="1:26" ht="15.75">
      <c r="A1128" s="1"/>
      <c r="B1128" s="1"/>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row>
    <row r="1129" spans="1:26" ht="15.75">
      <c r="A1129" s="1"/>
      <c r="B1129" s="1"/>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row>
    <row r="1130" spans="1:26" ht="15.75">
      <c r="A1130" s="1"/>
      <c r="B1130" s="1"/>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row>
    <row r="1131" spans="1:26" ht="15.75">
      <c r="A1131" s="1"/>
      <c r="B1131" s="1"/>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row>
    <row r="1132" spans="1:26" ht="15.75">
      <c r="A1132" s="1"/>
      <c r="B1132" s="1"/>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row>
    <row r="1133" spans="1:26" ht="15.75">
      <c r="A1133" s="1"/>
      <c r="B1133" s="1"/>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row>
    <row r="1134" spans="1:26" ht="15.75">
      <c r="A1134" s="1"/>
      <c r="B1134" s="1"/>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row>
    <row r="1135" spans="1:26" ht="15.75">
      <c r="A1135" s="1"/>
      <c r="B1135" s="1"/>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row>
    <row r="1136" spans="1:26" ht="15.75">
      <c r="A1136" s="1"/>
      <c r="B1136" s="1"/>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row>
    <row r="1137" spans="1:26" ht="15.75">
      <c r="A1137" s="1"/>
      <c r="B1137" s="1"/>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row>
    <row r="1138" spans="1:26" ht="15.75">
      <c r="A1138" s="1"/>
      <c r="B1138" s="1"/>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row>
    <row r="1139" spans="1:26" ht="15.75">
      <c r="A1139" s="1"/>
      <c r="B1139" s="1"/>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row>
    <row r="1140" spans="1:26" ht="15.75">
      <c r="A1140" s="1"/>
      <c r="B1140" s="1"/>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row>
    <row r="1141" spans="1:26" ht="15.75">
      <c r="A1141" s="1"/>
      <c r="B1141" s="1"/>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row>
    <row r="1142" spans="1:26" ht="15.75">
      <c r="A1142" s="1"/>
      <c r="B1142" s="1"/>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row>
    <row r="1143" spans="1:26" ht="15.75">
      <c r="A1143" s="1"/>
      <c r="B1143" s="1"/>
      <c r="C1143" s="1"/>
      <c r="D1143" s="1"/>
      <c r="E1143" s="1"/>
      <c r="F1143" s="1"/>
      <c r="G1143" s="1"/>
      <c r="H1143" s="1"/>
      <c r="I1143" s="1"/>
      <c r="J1143" s="1"/>
      <c r="K1143" s="1"/>
      <c r="L1143" s="1"/>
      <c r="M1143" s="1"/>
      <c r="N1143" s="1"/>
      <c r="O1143" s="1"/>
      <c r="P1143" s="1"/>
      <c r="Q1143" s="1"/>
      <c r="R1143" s="1"/>
      <c r="S1143" s="1"/>
      <c r="T1143" s="1"/>
      <c r="U1143" s="1"/>
      <c r="V1143" s="1"/>
      <c r="W1143" s="1"/>
      <c r="X1143" s="1"/>
      <c r="Y1143" s="1"/>
      <c r="Z1143" s="1"/>
    </row>
    <row r="1144" spans="1:26" ht="15.75">
      <c r="A1144" s="1"/>
      <c r="B1144" s="1"/>
      <c r="C1144" s="1"/>
      <c r="D1144" s="1"/>
      <c r="E1144" s="1"/>
      <c r="F1144" s="1"/>
      <c r="G1144" s="1"/>
      <c r="H1144" s="1"/>
      <c r="I1144" s="1"/>
      <c r="J1144" s="1"/>
      <c r="K1144" s="1"/>
      <c r="L1144" s="1"/>
      <c r="M1144" s="1"/>
      <c r="N1144" s="1"/>
      <c r="O1144" s="1"/>
      <c r="P1144" s="1"/>
      <c r="Q1144" s="1"/>
      <c r="R1144" s="1"/>
      <c r="S1144" s="1"/>
      <c r="T1144" s="1"/>
      <c r="U1144" s="1"/>
      <c r="V1144" s="1"/>
      <c r="W1144" s="1"/>
      <c r="X1144" s="1"/>
      <c r="Y1144" s="1"/>
      <c r="Z1144" s="1"/>
    </row>
    <row r="1145" spans="1:26" ht="15.75">
      <c r="A1145" s="1"/>
      <c r="B1145" s="1"/>
      <c r="C1145" s="1"/>
      <c r="D1145" s="1"/>
      <c r="E1145" s="1"/>
      <c r="F1145" s="1"/>
      <c r="G1145" s="1"/>
      <c r="H1145" s="1"/>
      <c r="I1145" s="1"/>
      <c r="J1145" s="1"/>
      <c r="K1145" s="1"/>
      <c r="L1145" s="1"/>
      <c r="M1145" s="1"/>
      <c r="N1145" s="1"/>
      <c r="O1145" s="1"/>
      <c r="P1145" s="1"/>
      <c r="Q1145" s="1"/>
      <c r="R1145" s="1"/>
      <c r="S1145" s="1"/>
      <c r="T1145" s="1"/>
      <c r="U1145" s="1"/>
      <c r="V1145" s="1"/>
      <c r="W1145" s="1"/>
      <c r="X1145" s="1"/>
      <c r="Y1145" s="1"/>
      <c r="Z1145" s="1"/>
    </row>
    <row r="1146" spans="1:26" ht="15.75">
      <c r="A1146" s="1"/>
      <c r="B1146" s="1"/>
      <c r="C1146" s="1"/>
      <c r="D1146" s="1"/>
      <c r="E1146" s="1"/>
      <c r="F1146" s="1"/>
      <c r="G1146" s="1"/>
      <c r="H1146" s="1"/>
      <c r="I1146" s="1"/>
      <c r="J1146" s="1"/>
      <c r="K1146" s="1"/>
      <c r="L1146" s="1"/>
      <c r="M1146" s="1"/>
      <c r="N1146" s="1"/>
      <c r="O1146" s="1"/>
      <c r="P1146" s="1"/>
      <c r="Q1146" s="1"/>
      <c r="R1146" s="1"/>
      <c r="S1146" s="1"/>
      <c r="T1146" s="1"/>
      <c r="U1146" s="1"/>
      <c r="V1146" s="1"/>
      <c r="W1146" s="1"/>
      <c r="X1146" s="1"/>
      <c r="Y1146" s="1"/>
      <c r="Z1146" s="1"/>
    </row>
    <row r="1147" spans="1:26" ht="15.75">
      <c r="A1147" s="1"/>
      <c r="B1147" s="1"/>
      <c r="C1147" s="1"/>
      <c r="D1147" s="1"/>
      <c r="E1147" s="1"/>
      <c r="F1147" s="1"/>
      <c r="G1147" s="1"/>
      <c r="H1147" s="1"/>
      <c r="I1147" s="1"/>
      <c r="J1147" s="1"/>
      <c r="K1147" s="1"/>
      <c r="L1147" s="1"/>
      <c r="M1147" s="1"/>
      <c r="N1147" s="1"/>
      <c r="O1147" s="1"/>
      <c r="P1147" s="1"/>
      <c r="Q1147" s="1"/>
      <c r="R1147" s="1"/>
      <c r="S1147" s="1"/>
      <c r="T1147" s="1"/>
      <c r="U1147" s="1"/>
      <c r="V1147" s="1"/>
      <c r="W1147" s="1"/>
      <c r="X1147" s="1"/>
      <c r="Y1147" s="1"/>
      <c r="Z1147" s="1"/>
    </row>
    <row r="1148" spans="1:26" ht="15.75">
      <c r="A1148" s="1"/>
      <c r="B1148" s="1"/>
      <c r="C1148" s="1"/>
      <c r="D1148" s="1"/>
      <c r="E1148" s="1"/>
      <c r="F1148" s="1"/>
      <c r="G1148" s="1"/>
      <c r="H1148" s="1"/>
      <c r="I1148" s="1"/>
      <c r="J1148" s="1"/>
      <c r="K1148" s="1"/>
      <c r="L1148" s="1"/>
      <c r="M1148" s="1"/>
      <c r="N1148" s="1"/>
      <c r="O1148" s="1"/>
      <c r="P1148" s="1"/>
      <c r="Q1148" s="1"/>
      <c r="R1148" s="1"/>
      <c r="S1148" s="1"/>
      <c r="T1148" s="1"/>
      <c r="U1148" s="1"/>
      <c r="V1148" s="1"/>
      <c r="W1148" s="1"/>
      <c r="X1148" s="1"/>
      <c r="Y1148" s="1"/>
      <c r="Z1148" s="1"/>
    </row>
    <row r="1149" spans="1:26" ht="15.75">
      <c r="A1149" s="1"/>
      <c r="B1149" s="1"/>
      <c r="C1149" s="1"/>
      <c r="D1149" s="1"/>
      <c r="E1149" s="1"/>
      <c r="F1149" s="1"/>
      <c r="G1149" s="1"/>
      <c r="H1149" s="1"/>
      <c r="I1149" s="1"/>
      <c r="J1149" s="1"/>
      <c r="K1149" s="1"/>
      <c r="L1149" s="1"/>
      <c r="M1149" s="1"/>
      <c r="N1149" s="1"/>
      <c r="O1149" s="1"/>
      <c r="P1149" s="1"/>
      <c r="Q1149" s="1"/>
      <c r="R1149" s="1"/>
      <c r="S1149" s="1"/>
      <c r="T1149" s="1"/>
      <c r="U1149" s="1"/>
      <c r="V1149" s="1"/>
      <c r="W1149" s="1"/>
      <c r="X1149" s="1"/>
      <c r="Y1149" s="1"/>
      <c r="Z1149" s="1"/>
    </row>
    <row r="1150" spans="1:26" ht="15.75">
      <c r="A1150" s="1"/>
      <c r="B1150" s="1"/>
      <c r="C1150" s="1"/>
      <c r="D1150" s="1"/>
      <c r="E1150" s="1"/>
      <c r="F1150" s="1"/>
      <c r="G1150" s="1"/>
      <c r="H1150" s="1"/>
      <c r="I1150" s="1"/>
      <c r="J1150" s="1"/>
      <c r="K1150" s="1"/>
      <c r="L1150" s="1"/>
      <c r="M1150" s="1"/>
      <c r="N1150" s="1"/>
      <c r="O1150" s="1"/>
      <c r="P1150" s="1"/>
      <c r="Q1150" s="1"/>
      <c r="R1150" s="1"/>
      <c r="S1150" s="1"/>
      <c r="T1150" s="1"/>
      <c r="U1150" s="1"/>
      <c r="V1150" s="1"/>
      <c r="W1150" s="1"/>
      <c r="X1150" s="1"/>
      <c r="Y1150" s="1"/>
      <c r="Z1150" s="1"/>
    </row>
    <row r="1151" spans="1:26" ht="15.75">
      <c r="A1151" s="1"/>
      <c r="B1151" s="1"/>
      <c r="C1151" s="1"/>
      <c r="D1151" s="1"/>
      <c r="E1151" s="1"/>
      <c r="F1151" s="1"/>
      <c r="G1151" s="1"/>
      <c r="H1151" s="1"/>
      <c r="I1151" s="1"/>
      <c r="J1151" s="1"/>
      <c r="K1151" s="1"/>
      <c r="L1151" s="1"/>
      <c r="M1151" s="1"/>
      <c r="N1151" s="1"/>
      <c r="O1151" s="1"/>
      <c r="P1151" s="1"/>
      <c r="Q1151" s="1"/>
      <c r="R1151" s="1"/>
      <c r="S1151" s="1"/>
      <c r="T1151" s="1"/>
      <c r="U1151" s="1"/>
      <c r="V1151" s="1"/>
      <c r="W1151" s="1"/>
      <c r="X1151" s="1"/>
      <c r="Y1151" s="1"/>
      <c r="Z1151" s="1"/>
    </row>
    <row r="1152" spans="1:26" ht="15.75">
      <c r="A1152" s="1"/>
      <c r="B1152" s="1"/>
      <c r="C1152" s="1"/>
      <c r="D1152" s="1"/>
      <c r="E1152" s="1"/>
      <c r="F1152" s="1"/>
      <c r="G1152" s="1"/>
      <c r="H1152" s="1"/>
      <c r="I1152" s="1"/>
      <c r="J1152" s="1"/>
      <c r="K1152" s="1"/>
      <c r="L1152" s="1"/>
      <c r="M1152" s="1"/>
      <c r="N1152" s="1"/>
      <c r="O1152" s="1"/>
      <c r="P1152" s="1"/>
      <c r="Q1152" s="1"/>
      <c r="R1152" s="1"/>
      <c r="S1152" s="1"/>
      <c r="T1152" s="1"/>
      <c r="U1152" s="1"/>
      <c r="V1152" s="1"/>
      <c r="W1152" s="1"/>
      <c r="X1152" s="1"/>
      <c r="Y1152" s="1"/>
      <c r="Z1152" s="1"/>
    </row>
    <row r="1153" spans="1:26" ht="15.75">
      <c r="A1153" s="1"/>
      <c r="B1153" s="1"/>
      <c r="C1153" s="1"/>
      <c r="D1153" s="1"/>
      <c r="E1153" s="1"/>
      <c r="F1153" s="1"/>
      <c r="G1153" s="1"/>
      <c r="H1153" s="1"/>
      <c r="I1153" s="1"/>
      <c r="J1153" s="1"/>
      <c r="K1153" s="1"/>
      <c r="L1153" s="1"/>
      <c r="M1153" s="1"/>
      <c r="N1153" s="1"/>
      <c r="O1153" s="1"/>
      <c r="P1153" s="1"/>
      <c r="Q1153" s="1"/>
      <c r="R1153" s="1"/>
      <c r="S1153" s="1"/>
      <c r="T1153" s="1"/>
      <c r="U1153" s="1"/>
      <c r="V1153" s="1"/>
      <c r="W1153" s="1"/>
      <c r="X1153" s="1"/>
      <c r="Y1153" s="1"/>
      <c r="Z1153" s="1"/>
    </row>
    <row r="1154" spans="1:26" ht="15.75">
      <c r="A1154" s="1"/>
      <c r="B1154" s="1"/>
      <c r="C1154" s="1"/>
      <c r="D1154" s="1"/>
      <c r="E1154" s="1"/>
      <c r="F1154" s="1"/>
      <c r="G1154" s="1"/>
      <c r="H1154" s="1"/>
      <c r="I1154" s="1"/>
      <c r="J1154" s="1"/>
      <c r="K1154" s="1"/>
      <c r="L1154" s="1"/>
      <c r="M1154" s="1"/>
      <c r="N1154" s="1"/>
      <c r="O1154" s="1"/>
      <c r="P1154" s="1"/>
      <c r="Q1154" s="1"/>
      <c r="R1154" s="1"/>
      <c r="S1154" s="1"/>
      <c r="T1154" s="1"/>
      <c r="U1154" s="1"/>
      <c r="V1154" s="1"/>
      <c r="W1154" s="1"/>
      <c r="X1154" s="1"/>
      <c r="Y1154" s="1"/>
      <c r="Z1154" s="1"/>
    </row>
    <row r="1155" spans="1:26" ht="15.75">
      <c r="A1155" s="1"/>
      <c r="B1155" s="1"/>
      <c r="C1155" s="1"/>
      <c r="D1155" s="1"/>
      <c r="E1155" s="1"/>
      <c r="F1155" s="1"/>
      <c r="G1155" s="1"/>
      <c r="H1155" s="1"/>
      <c r="I1155" s="1"/>
      <c r="J1155" s="1"/>
      <c r="K1155" s="1"/>
      <c r="L1155" s="1"/>
      <c r="M1155" s="1"/>
      <c r="N1155" s="1"/>
      <c r="O1155" s="1"/>
      <c r="P1155" s="1"/>
      <c r="Q1155" s="1"/>
      <c r="R1155" s="1"/>
      <c r="S1155" s="1"/>
      <c r="T1155" s="1"/>
      <c r="U1155" s="1"/>
      <c r="V1155" s="1"/>
      <c r="W1155" s="1"/>
      <c r="X1155" s="1"/>
      <c r="Y1155" s="1"/>
      <c r="Z1155" s="1"/>
    </row>
    <row r="1156" spans="1:26" ht="15.75">
      <c r="A1156" s="1"/>
      <c r="B1156" s="1"/>
      <c r="C1156" s="1"/>
      <c r="D1156" s="1"/>
      <c r="E1156" s="1"/>
      <c r="F1156" s="1"/>
      <c r="G1156" s="1"/>
      <c r="H1156" s="1"/>
      <c r="I1156" s="1"/>
      <c r="J1156" s="1"/>
      <c r="K1156" s="1"/>
      <c r="L1156" s="1"/>
      <c r="M1156" s="1"/>
      <c r="N1156" s="1"/>
      <c r="O1156" s="1"/>
      <c r="P1156" s="1"/>
      <c r="Q1156" s="1"/>
      <c r="R1156" s="1"/>
      <c r="S1156" s="1"/>
      <c r="T1156" s="1"/>
      <c r="U1156" s="1"/>
      <c r="V1156" s="1"/>
      <c r="W1156" s="1"/>
      <c r="X1156" s="1"/>
      <c r="Y1156" s="1"/>
      <c r="Z1156" s="1"/>
    </row>
    <row r="1157" spans="1:26" ht="15.75">
      <c r="A1157" s="1"/>
      <c r="B1157" s="1"/>
      <c r="C1157" s="1"/>
      <c r="D1157" s="1"/>
      <c r="E1157" s="1"/>
      <c r="F1157" s="1"/>
      <c r="G1157" s="1"/>
      <c r="H1157" s="1"/>
      <c r="I1157" s="1"/>
      <c r="J1157" s="1"/>
      <c r="K1157" s="1"/>
      <c r="L1157" s="1"/>
      <c r="M1157" s="1"/>
      <c r="N1157" s="1"/>
      <c r="O1157" s="1"/>
      <c r="P1157" s="1"/>
      <c r="Q1157" s="1"/>
      <c r="R1157" s="1"/>
      <c r="S1157" s="1"/>
      <c r="T1157" s="1"/>
      <c r="U1157" s="1"/>
      <c r="V1157" s="1"/>
      <c r="W1157" s="1"/>
      <c r="X1157" s="1"/>
      <c r="Y1157" s="1"/>
      <c r="Z1157" s="1"/>
    </row>
    <row r="1158" spans="1:26" ht="15.75">
      <c r="A1158" s="1"/>
      <c r="B1158" s="1"/>
      <c r="C1158" s="1"/>
      <c r="D1158" s="1"/>
      <c r="E1158" s="1"/>
      <c r="F1158" s="1"/>
      <c r="G1158" s="1"/>
      <c r="H1158" s="1"/>
      <c r="I1158" s="1"/>
      <c r="J1158" s="1"/>
      <c r="K1158" s="1"/>
      <c r="L1158" s="1"/>
      <c r="M1158" s="1"/>
      <c r="N1158" s="1"/>
      <c r="O1158" s="1"/>
      <c r="P1158" s="1"/>
      <c r="Q1158" s="1"/>
      <c r="R1158" s="1"/>
      <c r="S1158" s="1"/>
      <c r="T1158" s="1"/>
      <c r="U1158" s="1"/>
      <c r="V1158" s="1"/>
      <c r="W1158" s="1"/>
      <c r="X1158" s="1"/>
      <c r="Y1158" s="1"/>
      <c r="Z1158" s="1"/>
    </row>
    <row r="1159" spans="1:26" ht="15.75">
      <c r="A1159" s="1"/>
      <c r="B1159" s="1"/>
      <c r="C1159" s="1"/>
      <c r="D1159" s="1"/>
      <c r="E1159" s="1"/>
      <c r="F1159" s="1"/>
      <c r="G1159" s="1"/>
      <c r="H1159" s="1"/>
      <c r="I1159" s="1"/>
      <c r="J1159" s="1"/>
      <c r="K1159" s="1"/>
      <c r="L1159" s="1"/>
      <c r="M1159" s="1"/>
      <c r="N1159" s="1"/>
      <c r="O1159" s="1"/>
      <c r="P1159" s="1"/>
      <c r="Q1159" s="1"/>
      <c r="R1159" s="1"/>
      <c r="S1159" s="1"/>
      <c r="T1159" s="1"/>
      <c r="U1159" s="1"/>
      <c r="V1159" s="1"/>
      <c r="W1159" s="1"/>
      <c r="X1159" s="1"/>
      <c r="Y1159" s="1"/>
      <c r="Z1159" s="1"/>
    </row>
    <row r="1160" spans="1:26" ht="15.75">
      <c r="A1160" s="1"/>
      <c r="B1160" s="1"/>
      <c r="C1160" s="1"/>
      <c r="D1160" s="1"/>
      <c r="E1160" s="1"/>
      <c r="F1160" s="1"/>
      <c r="G1160" s="1"/>
      <c r="H1160" s="1"/>
      <c r="I1160" s="1"/>
      <c r="J1160" s="1"/>
      <c r="K1160" s="1"/>
      <c r="L1160" s="1"/>
      <c r="M1160" s="1"/>
      <c r="N1160" s="1"/>
      <c r="O1160" s="1"/>
      <c r="P1160" s="1"/>
      <c r="Q1160" s="1"/>
      <c r="R1160" s="1"/>
      <c r="S1160" s="1"/>
      <c r="T1160" s="1"/>
      <c r="U1160" s="1"/>
      <c r="V1160" s="1"/>
      <c r="W1160" s="1"/>
      <c r="X1160" s="1"/>
      <c r="Y1160" s="1"/>
      <c r="Z1160" s="1"/>
    </row>
    <row r="1161" spans="1:26" ht="15.75">
      <c r="A1161" s="1"/>
      <c r="B1161" s="1"/>
      <c r="C1161" s="1"/>
      <c r="D1161" s="1"/>
      <c r="E1161" s="1"/>
      <c r="F1161" s="1"/>
      <c r="G1161" s="1"/>
      <c r="H1161" s="1"/>
      <c r="I1161" s="1"/>
      <c r="J1161" s="1"/>
      <c r="K1161" s="1"/>
      <c r="L1161" s="1"/>
      <c r="M1161" s="1"/>
      <c r="N1161" s="1"/>
      <c r="O1161" s="1"/>
      <c r="P1161" s="1"/>
      <c r="Q1161" s="1"/>
      <c r="R1161" s="1"/>
      <c r="S1161" s="1"/>
      <c r="T1161" s="1"/>
      <c r="U1161" s="1"/>
      <c r="V1161" s="1"/>
      <c r="W1161" s="1"/>
      <c r="X1161" s="1"/>
      <c r="Y1161" s="1"/>
      <c r="Z1161" s="1"/>
    </row>
    <row r="1162" spans="1:26" ht="15.75">
      <c r="A1162" s="1"/>
      <c r="B1162" s="1"/>
      <c r="C1162" s="1"/>
      <c r="D1162" s="1"/>
      <c r="E1162" s="1"/>
      <c r="F1162" s="1"/>
      <c r="G1162" s="1"/>
      <c r="H1162" s="1"/>
      <c r="I1162" s="1"/>
      <c r="J1162" s="1"/>
      <c r="K1162" s="1"/>
      <c r="L1162" s="1"/>
      <c r="M1162" s="1"/>
      <c r="N1162" s="1"/>
      <c r="O1162" s="1"/>
      <c r="P1162" s="1"/>
      <c r="Q1162" s="1"/>
      <c r="R1162" s="1"/>
      <c r="S1162" s="1"/>
      <c r="T1162" s="1"/>
      <c r="U1162" s="1"/>
      <c r="V1162" s="1"/>
      <c r="W1162" s="1"/>
      <c r="X1162" s="1"/>
      <c r="Y1162" s="1"/>
      <c r="Z1162" s="1"/>
    </row>
    <row r="1163" spans="1:26" ht="15.75">
      <c r="A1163" s="1"/>
      <c r="B1163" s="1"/>
      <c r="C1163" s="1"/>
      <c r="D1163" s="1"/>
      <c r="E1163" s="1"/>
      <c r="F1163" s="1"/>
      <c r="G1163" s="1"/>
      <c r="H1163" s="1"/>
      <c r="I1163" s="1"/>
      <c r="J1163" s="1"/>
      <c r="K1163" s="1"/>
      <c r="L1163" s="1"/>
      <c r="M1163" s="1"/>
      <c r="N1163" s="1"/>
      <c r="O1163" s="1"/>
      <c r="P1163" s="1"/>
      <c r="Q1163" s="1"/>
      <c r="R1163" s="1"/>
      <c r="S1163" s="1"/>
      <c r="T1163" s="1"/>
      <c r="U1163" s="1"/>
      <c r="V1163" s="1"/>
      <c r="W1163" s="1"/>
      <c r="X1163" s="1"/>
      <c r="Y1163" s="1"/>
      <c r="Z1163" s="1"/>
    </row>
    <row r="1164" spans="1:26" ht="15.75">
      <c r="A1164" s="1"/>
      <c r="B1164" s="1"/>
      <c r="C1164" s="1"/>
      <c r="D1164" s="1"/>
      <c r="E1164" s="1"/>
      <c r="F1164" s="1"/>
      <c r="G1164" s="1"/>
      <c r="H1164" s="1"/>
      <c r="I1164" s="1"/>
      <c r="J1164" s="1"/>
      <c r="K1164" s="1"/>
      <c r="L1164" s="1"/>
      <c r="M1164" s="1"/>
      <c r="N1164" s="1"/>
      <c r="O1164" s="1"/>
      <c r="P1164" s="1"/>
      <c r="Q1164" s="1"/>
      <c r="R1164" s="1"/>
      <c r="S1164" s="1"/>
      <c r="T1164" s="1"/>
      <c r="U1164" s="1"/>
      <c r="V1164" s="1"/>
      <c r="W1164" s="1"/>
      <c r="X1164" s="1"/>
      <c r="Y1164" s="1"/>
      <c r="Z1164" s="1"/>
    </row>
    <row r="1165" spans="1:26" ht="15.75">
      <c r="A1165" s="1"/>
      <c r="B1165" s="1"/>
      <c r="C1165" s="1"/>
      <c r="D1165" s="1"/>
      <c r="E1165" s="1"/>
      <c r="F1165" s="1"/>
      <c r="G1165" s="1"/>
      <c r="H1165" s="1"/>
      <c r="I1165" s="1"/>
      <c r="J1165" s="1"/>
      <c r="K1165" s="1"/>
      <c r="L1165" s="1"/>
      <c r="M1165" s="1"/>
      <c r="N1165" s="1"/>
      <c r="O1165" s="1"/>
      <c r="P1165" s="1"/>
      <c r="Q1165" s="1"/>
      <c r="R1165" s="1"/>
      <c r="S1165" s="1"/>
      <c r="T1165" s="1"/>
      <c r="U1165" s="1"/>
      <c r="V1165" s="1"/>
      <c r="W1165" s="1"/>
      <c r="X1165" s="1"/>
      <c r="Y1165" s="1"/>
      <c r="Z1165" s="1"/>
    </row>
    <row r="1166" spans="1:26" ht="15.75">
      <c r="A1166" s="1"/>
      <c r="B1166" s="1"/>
      <c r="C1166" s="1"/>
      <c r="D1166" s="1"/>
      <c r="E1166" s="1"/>
      <c r="F1166" s="1"/>
      <c r="G1166" s="1"/>
      <c r="H1166" s="1"/>
      <c r="I1166" s="1"/>
      <c r="J1166" s="1"/>
      <c r="K1166" s="1"/>
      <c r="L1166" s="1"/>
      <c r="M1166" s="1"/>
      <c r="N1166" s="1"/>
      <c r="O1166" s="1"/>
      <c r="P1166" s="1"/>
      <c r="Q1166" s="1"/>
      <c r="R1166" s="1"/>
      <c r="S1166" s="1"/>
      <c r="T1166" s="1"/>
      <c r="U1166" s="1"/>
      <c r="V1166" s="1"/>
      <c r="W1166" s="1"/>
      <c r="X1166" s="1"/>
      <c r="Y1166" s="1"/>
      <c r="Z1166" s="1"/>
    </row>
    <row r="1167" spans="1:26" ht="15.75">
      <c r="A1167" s="1"/>
      <c r="B1167" s="1"/>
      <c r="C1167" s="1"/>
      <c r="D1167" s="1"/>
      <c r="E1167" s="1"/>
      <c r="F1167" s="1"/>
      <c r="G1167" s="1"/>
      <c r="H1167" s="1"/>
      <c r="I1167" s="1"/>
      <c r="J1167" s="1"/>
      <c r="K1167" s="1"/>
      <c r="L1167" s="1"/>
      <c r="M1167" s="1"/>
      <c r="N1167" s="1"/>
      <c r="O1167" s="1"/>
      <c r="P1167" s="1"/>
      <c r="Q1167" s="1"/>
      <c r="R1167" s="1"/>
      <c r="S1167" s="1"/>
      <c r="T1167" s="1"/>
      <c r="U1167" s="1"/>
      <c r="V1167" s="1"/>
      <c r="W1167" s="1"/>
      <c r="X1167" s="1"/>
      <c r="Y1167" s="1"/>
      <c r="Z1167" s="1"/>
    </row>
    <row r="1168" spans="1:26" ht="15.75">
      <c r="A1168" s="1"/>
      <c r="B1168" s="1"/>
      <c r="C1168" s="1"/>
      <c r="D1168" s="1"/>
      <c r="E1168" s="1"/>
      <c r="F1168" s="1"/>
      <c r="G1168" s="1"/>
      <c r="H1168" s="1"/>
      <c r="I1168" s="1"/>
      <c r="J1168" s="1"/>
      <c r="K1168" s="1"/>
      <c r="L1168" s="1"/>
      <c r="M1168" s="1"/>
      <c r="N1168" s="1"/>
      <c r="O1168" s="1"/>
      <c r="P1168" s="1"/>
      <c r="Q1168" s="1"/>
      <c r="R1168" s="1"/>
      <c r="S1168" s="1"/>
      <c r="T1168" s="1"/>
      <c r="U1168" s="1"/>
      <c r="V1168" s="1"/>
      <c r="W1168" s="1"/>
      <c r="X1168" s="1"/>
      <c r="Y1168" s="1"/>
      <c r="Z1168" s="1"/>
    </row>
    <row r="1169" spans="1:26" ht="15.75">
      <c r="A1169" s="1"/>
      <c r="B1169" s="1"/>
      <c r="C1169" s="1"/>
      <c r="D1169" s="1"/>
      <c r="E1169" s="1"/>
      <c r="F1169" s="1"/>
      <c r="G1169" s="1"/>
      <c r="H1169" s="1"/>
      <c r="I1169" s="1"/>
      <c r="J1169" s="1"/>
      <c r="K1169" s="1"/>
      <c r="L1169" s="1"/>
      <c r="M1169" s="1"/>
      <c r="N1169" s="1"/>
      <c r="O1169" s="1"/>
      <c r="P1169" s="1"/>
      <c r="Q1169" s="1"/>
      <c r="R1169" s="1"/>
      <c r="S1169" s="1"/>
      <c r="T1169" s="1"/>
      <c r="U1169" s="1"/>
      <c r="V1169" s="1"/>
      <c r="W1169" s="1"/>
      <c r="X1169" s="1"/>
      <c r="Y1169" s="1"/>
      <c r="Z1169" s="1"/>
    </row>
    <row r="1170" spans="1:26" ht="15.75">
      <c r="A1170" s="1"/>
      <c r="B1170" s="1"/>
      <c r="C1170" s="1"/>
      <c r="D1170" s="1"/>
      <c r="E1170" s="1"/>
      <c r="F1170" s="1"/>
      <c r="G1170" s="1"/>
      <c r="H1170" s="1"/>
      <c r="I1170" s="1"/>
      <c r="J1170" s="1"/>
      <c r="K1170" s="1"/>
      <c r="L1170" s="1"/>
      <c r="M1170" s="1"/>
      <c r="N1170" s="1"/>
      <c r="O1170" s="1"/>
      <c r="P1170" s="1"/>
      <c r="Q1170" s="1"/>
      <c r="R1170" s="1"/>
      <c r="S1170" s="1"/>
      <c r="T1170" s="1"/>
      <c r="U1170" s="1"/>
      <c r="V1170" s="1"/>
      <c r="W1170" s="1"/>
      <c r="X1170" s="1"/>
      <c r="Y1170" s="1"/>
      <c r="Z1170" s="1"/>
    </row>
    <row r="1171" spans="1:26" ht="15.75">
      <c r="A1171" s="1"/>
      <c r="B1171" s="1"/>
      <c r="C1171" s="1"/>
      <c r="D1171" s="1"/>
      <c r="E1171" s="1"/>
      <c r="F1171" s="1"/>
      <c r="G1171" s="1"/>
      <c r="H1171" s="1"/>
      <c r="I1171" s="1"/>
      <c r="J1171" s="1"/>
      <c r="K1171" s="1"/>
      <c r="L1171" s="1"/>
      <c r="M1171" s="1"/>
      <c r="N1171" s="1"/>
      <c r="O1171" s="1"/>
      <c r="P1171" s="1"/>
      <c r="Q1171" s="1"/>
      <c r="R1171" s="1"/>
      <c r="S1171" s="1"/>
      <c r="T1171" s="1"/>
      <c r="U1171" s="1"/>
      <c r="V1171" s="1"/>
      <c r="W1171" s="1"/>
      <c r="X1171" s="1"/>
      <c r="Y1171" s="1"/>
      <c r="Z1171" s="1"/>
    </row>
    <row r="1172" spans="1:26" ht="15.75">
      <c r="A1172" s="1"/>
      <c r="B1172" s="1"/>
      <c r="C1172" s="1"/>
      <c r="D1172" s="1"/>
      <c r="E1172" s="1"/>
      <c r="F1172" s="1"/>
      <c r="G1172" s="1"/>
      <c r="H1172" s="1"/>
      <c r="I1172" s="1"/>
      <c r="J1172" s="1"/>
      <c r="K1172" s="1"/>
      <c r="L1172" s="1"/>
      <c r="M1172" s="1"/>
      <c r="N1172" s="1"/>
      <c r="O1172" s="1"/>
      <c r="P1172" s="1"/>
      <c r="Q1172" s="1"/>
      <c r="R1172" s="1"/>
      <c r="S1172" s="1"/>
      <c r="T1172" s="1"/>
      <c r="U1172" s="1"/>
      <c r="V1172" s="1"/>
      <c r="W1172" s="1"/>
      <c r="X1172" s="1"/>
      <c r="Y1172" s="1"/>
      <c r="Z1172" s="1"/>
    </row>
    <row r="1173" spans="1:26" ht="15.75">
      <c r="A1173" s="1"/>
      <c r="B1173" s="1"/>
      <c r="C1173" s="1"/>
      <c r="D1173" s="1"/>
      <c r="E1173" s="1"/>
      <c r="F1173" s="1"/>
      <c r="G1173" s="1"/>
      <c r="H1173" s="1"/>
      <c r="I1173" s="1"/>
      <c r="J1173" s="1"/>
      <c r="K1173" s="1"/>
      <c r="L1173" s="1"/>
      <c r="M1173" s="1"/>
      <c r="N1173" s="1"/>
      <c r="O1173" s="1"/>
      <c r="P1173" s="1"/>
      <c r="Q1173" s="1"/>
      <c r="R1173" s="1"/>
      <c r="S1173" s="1"/>
      <c r="T1173" s="1"/>
      <c r="U1173" s="1"/>
      <c r="V1173" s="1"/>
      <c r="W1173" s="1"/>
      <c r="X1173" s="1"/>
      <c r="Y1173" s="1"/>
      <c r="Z1173" s="1"/>
    </row>
    <row r="1174" spans="1:26" ht="15.75">
      <c r="A1174" s="1"/>
      <c r="B1174" s="1"/>
      <c r="C1174" s="1"/>
      <c r="D1174" s="1"/>
      <c r="E1174" s="1"/>
      <c r="F1174" s="1"/>
      <c r="G1174" s="1"/>
      <c r="H1174" s="1"/>
      <c r="I1174" s="1"/>
      <c r="J1174" s="1"/>
      <c r="K1174" s="1"/>
      <c r="L1174" s="1"/>
      <c r="M1174" s="1"/>
      <c r="N1174" s="1"/>
      <c r="O1174" s="1"/>
      <c r="P1174" s="1"/>
      <c r="Q1174" s="1"/>
      <c r="R1174" s="1"/>
      <c r="S1174" s="1"/>
      <c r="T1174" s="1"/>
      <c r="U1174" s="1"/>
      <c r="V1174" s="1"/>
      <c r="W1174" s="1"/>
      <c r="X1174" s="1"/>
      <c r="Y1174" s="1"/>
      <c r="Z1174" s="1"/>
    </row>
    <row r="1175" spans="1:26" ht="15.75">
      <c r="A1175" s="1"/>
      <c r="B1175" s="1"/>
      <c r="C1175" s="1"/>
      <c r="D1175" s="1"/>
      <c r="E1175" s="1"/>
      <c r="F1175" s="1"/>
      <c r="G1175" s="1"/>
      <c r="H1175" s="1"/>
      <c r="I1175" s="1"/>
      <c r="J1175" s="1"/>
      <c r="K1175" s="1"/>
      <c r="L1175" s="1"/>
      <c r="M1175" s="1"/>
      <c r="N1175" s="1"/>
      <c r="O1175" s="1"/>
      <c r="P1175" s="1"/>
      <c r="Q1175" s="1"/>
      <c r="R1175" s="1"/>
      <c r="S1175" s="1"/>
      <c r="T1175" s="1"/>
      <c r="U1175" s="1"/>
      <c r="V1175" s="1"/>
      <c r="W1175" s="1"/>
      <c r="X1175" s="1"/>
      <c r="Y1175" s="1"/>
      <c r="Z1175" s="1"/>
    </row>
    <row r="1176" spans="1:26" ht="15.75">
      <c r="A1176" s="1"/>
      <c r="B1176" s="1"/>
      <c r="C1176" s="1"/>
      <c r="D1176" s="1"/>
      <c r="E1176" s="1"/>
      <c r="F1176" s="1"/>
      <c r="G1176" s="1"/>
      <c r="H1176" s="1"/>
      <c r="I1176" s="1"/>
      <c r="J1176" s="1"/>
      <c r="K1176" s="1"/>
      <c r="L1176" s="1"/>
      <c r="M1176" s="1"/>
      <c r="N1176" s="1"/>
      <c r="O1176" s="1"/>
      <c r="P1176" s="1"/>
      <c r="Q1176" s="1"/>
      <c r="R1176" s="1"/>
      <c r="S1176" s="1"/>
      <c r="T1176" s="1"/>
      <c r="U1176" s="1"/>
      <c r="V1176" s="1"/>
      <c r="W1176" s="1"/>
      <c r="X1176" s="1"/>
      <c r="Y1176" s="1"/>
      <c r="Z1176" s="1"/>
    </row>
    <row r="1177" spans="1:26" ht="15.75">
      <c r="A1177" s="1"/>
      <c r="B1177" s="1"/>
      <c r="C1177" s="1"/>
      <c r="D1177" s="1"/>
      <c r="E1177" s="1"/>
      <c r="F1177" s="1"/>
      <c r="G1177" s="1"/>
      <c r="H1177" s="1"/>
      <c r="I1177" s="1"/>
      <c r="J1177" s="1"/>
      <c r="K1177" s="1"/>
      <c r="L1177" s="1"/>
      <c r="M1177" s="1"/>
      <c r="N1177" s="1"/>
      <c r="O1177" s="1"/>
      <c r="P1177" s="1"/>
      <c r="Q1177" s="1"/>
      <c r="R1177" s="1"/>
      <c r="S1177" s="1"/>
      <c r="T1177" s="1"/>
      <c r="U1177" s="1"/>
      <c r="V1177" s="1"/>
      <c r="W1177" s="1"/>
      <c r="X1177" s="1"/>
      <c r="Y1177" s="1"/>
      <c r="Z1177" s="1"/>
    </row>
    <row r="1178" spans="1:26" ht="15.75">
      <c r="A1178" s="1"/>
      <c r="B1178" s="1"/>
      <c r="C1178" s="1"/>
      <c r="D1178" s="1"/>
      <c r="E1178" s="1"/>
      <c r="F1178" s="1"/>
      <c r="G1178" s="1"/>
      <c r="H1178" s="1"/>
      <c r="I1178" s="1"/>
      <c r="J1178" s="1"/>
      <c r="K1178" s="1"/>
      <c r="L1178" s="1"/>
      <c r="M1178" s="1"/>
      <c r="N1178" s="1"/>
      <c r="O1178" s="1"/>
      <c r="P1178" s="1"/>
      <c r="Q1178" s="1"/>
      <c r="R1178" s="1"/>
      <c r="S1178" s="1"/>
      <c r="T1178" s="1"/>
      <c r="U1178" s="1"/>
      <c r="V1178" s="1"/>
      <c r="W1178" s="1"/>
      <c r="X1178" s="1"/>
      <c r="Y1178" s="1"/>
      <c r="Z1178" s="1"/>
    </row>
    <row r="1179" spans="1:26" ht="15.75">
      <c r="A1179" s="1"/>
      <c r="B1179" s="1"/>
      <c r="C1179" s="1"/>
      <c r="D1179" s="1"/>
      <c r="E1179" s="1"/>
      <c r="F1179" s="1"/>
      <c r="G1179" s="1"/>
      <c r="H1179" s="1"/>
      <c r="I1179" s="1"/>
      <c r="J1179" s="1"/>
      <c r="K1179" s="1"/>
      <c r="L1179" s="1"/>
      <c r="M1179" s="1"/>
      <c r="N1179" s="1"/>
      <c r="O1179" s="1"/>
      <c r="P1179" s="1"/>
      <c r="Q1179" s="1"/>
      <c r="R1179" s="1"/>
      <c r="S1179" s="1"/>
      <c r="T1179" s="1"/>
      <c r="U1179" s="1"/>
      <c r="V1179" s="1"/>
      <c r="W1179" s="1"/>
      <c r="X1179" s="1"/>
      <c r="Y1179" s="1"/>
      <c r="Z1179" s="1"/>
    </row>
    <row r="1180" spans="1:26" ht="15.75">
      <c r="A1180" s="1"/>
      <c r="B1180" s="1"/>
      <c r="C1180" s="1"/>
      <c r="D1180" s="1"/>
      <c r="E1180" s="1"/>
      <c r="F1180" s="1"/>
      <c r="G1180" s="1"/>
      <c r="H1180" s="1"/>
      <c r="I1180" s="1"/>
      <c r="J1180" s="1"/>
      <c r="K1180" s="1"/>
      <c r="L1180" s="1"/>
      <c r="M1180" s="1"/>
      <c r="N1180" s="1"/>
      <c r="O1180" s="1"/>
      <c r="P1180" s="1"/>
      <c r="Q1180" s="1"/>
      <c r="R1180" s="1"/>
      <c r="S1180" s="1"/>
      <c r="T1180" s="1"/>
      <c r="U1180" s="1"/>
      <c r="V1180" s="1"/>
      <c r="W1180" s="1"/>
      <c r="X1180" s="1"/>
      <c r="Y1180" s="1"/>
      <c r="Z1180" s="1"/>
    </row>
    <row r="1181" spans="1:26" ht="15.75">
      <c r="A1181" s="1"/>
      <c r="B1181" s="1"/>
      <c r="C1181" s="1"/>
      <c r="D1181" s="1"/>
      <c r="E1181" s="1"/>
      <c r="F1181" s="1"/>
      <c r="G1181" s="1"/>
      <c r="H1181" s="1"/>
      <c r="I1181" s="1"/>
      <c r="J1181" s="1"/>
      <c r="K1181" s="1"/>
      <c r="L1181" s="1"/>
      <c r="M1181" s="1"/>
      <c r="N1181" s="1"/>
      <c r="O1181" s="1"/>
      <c r="P1181" s="1"/>
      <c r="Q1181" s="1"/>
      <c r="R1181" s="1"/>
      <c r="S1181" s="1"/>
      <c r="T1181" s="1"/>
      <c r="U1181" s="1"/>
      <c r="V1181" s="1"/>
      <c r="W1181" s="1"/>
      <c r="X1181" s="1"/>
      <c r="Y1181" s="1"/>
      <c r="Z1181" s="1"/>
    </row>
    <row r="1182" spans="1:26" ht="15.75">
      <c r="A1182" s="1"/>
      <c r="B1182" s="1"/>
      <c r="C1182" s="1"/>
      <c r="D1182" s="1"/>
      <c r="E1182" s="1"/>
      <c r="F1182" s="1"/>
      <c r="G1182" s="1"/>
      <c r="H1182" s="1"/>
      <c r="I1182" s="1"/>
      <c r="J1182" s="1"/>
      <c r="K1182" s="1"/>
      <c r="L1182" s="1"/>
      <c r="M1182" s="1"/>
      <c r="N1182" s="1"/>
      <c r="O1182" s="1"/>
      <c r="P1182" s="1"/>
      <c r="Q1182" s="1"/>
      <c r="R1182" s="1"/>
      <c r="S1182" s="1"/>
      <c r="T1182" s="1"/>
      <c r="U1182" s="1"/>
      <c r="V1182" s="1"/>
      <c r="W1182" s="1"/>
      <c r="X1182" s="1"/>
      <c r="Y1182" s="1"/>
      <c r="Z1182" s="1"/>
    </row>
    <row r="1183" spans="1:26" ht="15.75">
      <c r="A1183" s="1"/>
      <c r="B1183" s="1"/>
      <c r="C1183" s="1"/>
      <c r="D1183" s="1"/>
      <c r="E1183" s="1"/>
      <c r="F1183" s="1"/>
      <c r="G1183" s="1"/>
      <c r="H1183" s="1"/>
      <c r="I1183" s="1"/>
      <c r="J1183" s="1"/>
      <c r="K1183" s="1"/>
      <c r="L1183" s="1"/>
      <c r="M1183" s="1"/>
      <c r="N1183" s="1"/>
      <c r="O1183" s="1"/>
      <c r="P1183" s="1"/>
      <c r="Q1183" s="1"/>
      <c r="R1183" s="1"/>
      <c r="S1183" s="1"/>
      <c r="T1183" s="1"/>
      <c r="U1183" s="1"/>
      <c r="V1183" s="1"/>
      <c r="W1183" s="1"/>
      <c r="X1183" s="1"/>
      <c r="Y1183" s="1"/>
      <c r="Z1183" s="1"/>
    </row>
    <row r="1184" spans="1:26" ht="15.75">
      <c r="A1184" s="1"/>
      <c r="B1184" s="1"/>
      <c r="C1184" s="1"/>
      <c r="D1184" s="1"/>
      <c r="E1184" s="1"/>
      <c r="F1184" s="1"/>
      <c r="G1184" s="1"/>
      <c r="H1184" s="1"/>
      <c r="I1184" s="1"/>
      <c r="J1184" s="1"/>
      <c r="K1184" s="1"/>
      <c r="L1184" s="1"/>
      <c r="M1184" s="1"/>
      <c r="N1184" s="1"/>
      <c r="O1184" s="1"/>
      <c r="P1184" s="1"/>
      <c r="Q1184" s="1"/>
      <c r="R1184" s="1"/>
      <c r="S1184" s="1"/>
      <c r="T1184" s="1"/>
      <c r="U1184" s="1"/>
      <c r="V1184" s="1"/>
      <c r="W1184" s="1"/>
      <c r="X1184" s="1"/>
      <c r="Y1184" s="1"/>
      <c r="Z1184" s="1"/>
    </row>
    <row r="1185" spans="1:26" ht="15.75">
      <c r="A1185" s="1"/>
      <c r="B1185" s="1"/>
      <c r="C1185" s="1"/>
      <c r="D1185" s="1"/>
      <c r="E1185" s="1"/>
      <c r="F1185" s="1"/>
      <c r="G1185" s="1"/>
      <c r="H1185" s="1"/>
      <c r="I1185" s="1"/>
      <c r="J1185" s="1"/>
      <c r="K1185" s="1"/>
      <c r="L1185" s="1"/>
      <c r="M1185" s="1"/>
      <c r="N1185" s="1"/>
      <c r="O1185" s="1"/>
      <c r="P1185" s="1"/>
      <c r="Q1185" s="1"/>
      <c r="R1185" s="1"/>
      <c r="S1185" s="1"/>
      <c r="T1185" s="1"/>
      <c r="U1185" s="1"/>
      <c r="V1185" s="1"/>
      <c r="W1185" s="1"/>
      <c r="X1185" s="1"/>
      <c r="Y1185" s="1"/>
      <c r="Z1185" s="1"/>
    </row>
    <row r="1186" spans="1:26" ht="15.75">
      <c r="A1186" s="1"/>
      <c r="B1186" s="1"/>
      <c r="C1186" s="1"/>
      <c r="D1186" s="1"/>
      <c r="E1186" s="1"/>
      <c r="F1186" s="1"/>
      <c r="G1186" s="1"/>
      <c r="H1186" s="1"/>
      <c r="I1186" s="1"/>
      <c r="J1186" s="1"/>
      <c r="K1186" s="1"/>
      <c r="L1186" s="1"/>
      <c r="M1186" s="1"/>
      <c r="N1186" s="1"/>
      <c r="O1186" s="1"/>
      <c r="P1186" s="1"/>
      <c r="Q1186" s="1"/>
      <c r="R1186" s="1"/>
      <c r="S1186" s="1"/>
      <c r="T1186" s="1"/>
      <c r="U1186" s="1"/>
      <c r="V1186" s="1"/>
      <c r="W1186" s="1"/>
      <c r="X1186" s="1"/>
      <c r="Y1186" s="1"/>
      <c r="Z1186" s="1"/>
    </row>
    <row r="1187" spans="1:26" ht="15.75">
      <c r="A1187" s="1"/>
      <c r="B1187" s="1"/>
      <c r="C1187" s="1"/>
      <c r="D1187" s="1"/>
      <c r="E1187" s="1"/>
      <c r="F1187" s="1"/>
      <c r="G1187" s="1"/>
      <c r="H1187" s="1"/>
      <c r="I1187" s="1"/>
      <c r="J1187" s="1"/>
      <c r="K1187" s="1"/>
      <c r="L1187" s="1"/>
      <c r="M1187" s="1"/>
      <c r="N1187" s="1"/>
      <c r="O1187" s="1"/>
      <c r="P1187" s="1"/>
      <c r="Q1187" s="1"/>
      <c r="R1187" s="1"/>
      <c r="S1187" s="1"/>
      <c r="T1187" s="1"/>
      <c r="U1187" s="1"/>
      <c r="V1187" s="1"/>
      <c r="W1187" s="1"/>
      <c r="X1187" s="1"/>
      <c r="Y1187" s="1"/>
      <c r="Z1187" s="1"/>
    </row>
    <row r="1188" spans="1:26" ht="15.75">
      <c r="A1188" s="1"/>
      <c r="B1188" s="1"/>
      <c r="C1188" s="1"/>
      <c r="D1188" s="1"/>
      <c r="E1188" s="1"/>
      <c r="F1188" s="1"/>
      <c r="G1188" s="1"/>
      <c r="H1188" s="1"/>
      <c r="I1188" s="1"/>
      <c r="J1188" s="1"/>
      <c r="K1188" s="1"/>
      <c r="L1188" s="1"/>
      <c r="M1188" s="1"/>
      <c r="N1188" s="1"/>
      <c r="O1188" s="1"/>
      <c r="P1188" s="1"/>
      <c r="Q1188" s="1"/>
      <c r="R1188" s="1"/>
      <c r="S1188" s="1"/>
      <c r="T1188" s="1"/>
      <c r="U1188" s="1"/>
      <c r="V1188" s="1"/>
      <c r="W1188" s="1"/>
      <c r="X1188" s="1"/>
      <c r="Y1188" s="1"/>
      <c r="Z1188" s="1"/>
    </row>
    <row r="1189" spans="1:26" ht="15.75">
      <c r="A1189" s="1"/>
      <c r="B1189" s="1"/>
      <c r="C1189" s="1"/>
      <c r="D1189" s="1"/>
      <c r="E1189" s="1"/>
      <c r="F1189" s="1"/>
      <c r="G1189" s="1"/>
      <c r="H1189" s="1"/>
      <c r="I1189" s="1"/>
      <c r="J1189" s="1"/>
      <c r="K1189" s="1"/>
      <c r="L1189" s="1"/>
      <c r="M1189" s="1"/>
      <c r="N1189" s="1"/>
      <c r="O1189" s="1"/>
      <c r="P1189" s="1"/>
      <c r="Q1189" s="1"/>
      <c r="R1189" s="1"/>
      <c r="S1189" s="1"/>
      <c r="T1189" s="1"/>
      <c r="U1189" s="1"/>
      <c r="V1189" s="1"/>
      <c r="W1189" s="1"/>
      <c r="X1189" s="1"/>
      <c r="Y1189" s="1"/>
      <c r="Z1189" s="1"/>
    </row>
    <row r="1190" spans="1:26" ht="15.75">
      <c r="A1190" s="1"/>
      <c r="B1190" s="1"/>
      <c r="C1190" s="1"/>
      <c r="D1190" s="1"/>
      <c r="E1190" s="1"/>
      <c r="F1190" s="1"/>
      <c r="G1190" s="1"/>
      <c r="H1190" s="1"/>
      <c r="I1190" s="1"/>
      <c r="J1190" s="1"/>
      <c r="K1190" s="1"/>
      <c r="L1190" s="1"/>
      <c r="M1190" s="1"/>
      <c r="N1190" s="1"/>
      <c r="O1190" s="1"/>
      <c r="P1190" s="1"/>
      <c r="Q1190" s="1"/>
      <c r="R1190" s="1"/>
      <c r="S1190" s="1"/>
      <c r="T1190" s="1"/>
      <c r="U1190" s="1"/>
      <c r="V1190" s="1"/>
      <c r="W1190" s="1"/>
      <c r="X1190" s="1"/>
      <c r="Y1190" s="1"/>
      <c r="Z1190" s="1"/>
    </row>
    <row r="1191" spans="1:26" ht="15.75">
      <c r="A1191" s="1"/>
      <c r="B1191" s="1"/>
      <c r="C1191" s="1"/>
      <c r="D1191" s="1"/>
      <c r="E1191" s="1"/>
      <c r="F1191" s="1"/>
      <c r="G1191" s="1"/>
      <c r="H1191" s="1"/>
      <c r="I1191" s="1"/>
      <c r="J1191" s="1"/>
      <c r="K1191" s="1"/>
      <c r="L1191" s="1"/>
      <c r="M1191" s="1"/>
      <c r="N1191" s="1"/>
      <c r="O1191" s="1"/>
      <c r="P1191" s="1"/>
      <c r="Q1191" s="1"/>
      <c r="R1191" s="1"/>
      <c r="S1191" s="1"/>
      <c r="T1191" s="1"/>
      <c r="U1191" s="1"/>
      <c r="V1191" s="1"/>
      <c r="W1191" s="1"/>
      <c r="X1191" s="1"/>
      <c r="Y1191" s="1"/>
      <c r="Z1191" s="1"/>
    </row>
    <row r="1192" spans="1:26" ht="15.75">
      <c r="A1192" s="1"/>
      <c r="B1192" s="1"/>
      <c r="C1192" s="1"/>
      <c r="D1192" s="1"/>
      <c r="E1192" s="1"/>
      <c r="F1192" s="1"/>
      <c r="G1192" s="1"/>
      <c r="H1192" s="1"/>
      <c r="I1192" s="1"/>
      <c r="J1192" s="1"/>
      <c r="K1192" s="1"/>
      <c r="L1192" s="1"/>
      <c r="M1192" s="1"/>
      <c r="N1192" s="1"/>
      <c r="O1192" s="1"/>
      <c r="P1192" s="1"/>
      <c r="Q1192" s="1"/>
      <c r="R1192" s="1"/>
      <c r="S1192" s="1"/>
      <c r="T1192" s="1"/>
      <c r="U1192" s="1"/>
      <c r="V1192" s="1"/>
      <c r="W1192" s="1"/>
      <c r="X1192" s="1"/>
      <c r="Y1192" s="1"/>
      <c r="Z1192" s="1"/>
    </row>
    <row r="1193" spans="1:26" ht="15.75">
      <c r="A1193" s="1"/>
      <c r="B1193" s="1"/>
      <c r="C1193" s="1"/>
      <c r="D1193" s="1"/>
      <c r="E1193" s="1"/>
      <c r="F1193" s="1"/>
      <c r="G1193" s="1"/>
      <c r="H1193" s="1"/>
      <c r="I1193" s="1"/>
      <c r="J1193" s="1"/>
      <c r="K1193" s="1"/>
      <c r="L1193" s="1"/>
      <c r="M1193" s="1"/>
      <c r="N1193" s="1"/>
      <c r="O1193" s="1"/>
      <c r="P1193" s="1"/>
      <c r="Q1193" s="1"/>
      <c r="R1193" s="1"/>
      <c r="S1193" s="1"/>
      <c r="T1193" s="1"/>
      <c r="U1193" s="1"/>
      <c r="V1193" s="1"/>
      <c r="W1193" s="1"/>
      <c r="X1193" s="1"/>
      <c r="Y1193" s="1"/>
      <c r="Z1193" s="1"/>
    </row>
    <row r="1194" spans="1:26" ht="15.75">
      <c r="A1194" s="1"/>
      <c r="B1194" s="1"/>
      <c r="C1194" s="1"/>
      <c r="D1194" s="1"/>
      <c r="E1194" s="1"/>
      <c r="F1194" s="1"/>
      <c r="G1194" s="1"/>
      <c r="H1194" s="1"/>
      <c r="I1194" s="1"/>
      <c r="J1194" s="1"/>
      <c r="K1194" s="1"/>
      <c r="L1194" s="1"/>
      <c r="M1194" s="1"/>
      <c r="N1194" s="1"/>
      <c r="O1194" s="1"/>
      <c r="P1194" s="1"/>
      <c r="Q1194" s="1"/>
      <c r="R1194" s="1"/>
      <c r="S1194" s="1"/>
      <c r="T1194" s="1"/>
      <c r="U1194" s="1"/>
      <c r="V1194" s="1"/>
      <c r="W1194" s="1"/>
      <c r="X1194" s="1"/>
      <c r="Y1194" s="1"/>
      <c r="Z1194" s="1"/>
    </row>
    <row r="1195" spans="1:26" ht="15.75">
      <c r="A1195" s="1"/>
      <c r="B1195" s="1"/>
      <c r="C1195" s="1"/>
      <c r="D1195" s="1"/>
      <c r="E1195" s="1"/>
      <c r="F1195" s="1"/>
      <c r="G1195" s="1"/>
      <c r="H1195" s="1"/>
      <c r="I1195" s="1"/>
      <c r="J1195" s="1"/>
      <c r="K1195" s="1"/>
      <c r="L1195" s="1"/>
      <c r="M1195" s="1"/>
      <c r="N1195" s="1"/>
      <c r="O1195" s="1"/>
      <c r="P1195" s="1"/>
      <c r="Q1195" s="1"/>
      <c r="R1195" s="1"/>
      <c r="S1195" s="1"/>
      <c r="T1195" s="1"/>
      <c r="U1195" s="1"/>
      <c r="V1195" s="1"/>
      <c r="W1195" s="1"/>
      <c r="X1195" s="1"/>
      <c r="Y1195" s="1"/>
      <c r="Z1195" s="1"/>
    </row>
    <row r="1196" spans="1:26" ht="15.75">
      <c r="A1196" s="1"/>
      <c r="B1196" s="1"/>
      <c r="C1196" s="1"/>
      <c r="D1196" s="1"/>
      <c r="E1196" s="1"/>
      <c r="F1196" s="1"/>
      <c r="G1196" s="1"/>
      <c r="H1196" s="1"/>
      <c r="I1196" s="1"/>
      <c r="J1196" s="1"/>
      <c r="K1196" s="1"/>
      <c r="L1196" s="1"/>
      <c r="M1196" s="1"/>
      <c r="N1196" s="1"/>
      <c r="O1196" s="1"/>
      <c r="P1196" s="1"/>
      <c r="Q1196" s="1"/>
      <c r="R1196" s="1"/>
      <c r="S1196" s="1"/>
      <c r="T1196" s="1"/>
      <c r="U1196" s="1"/>
      <c r="V1196" s="1"/>
      <c r="W1196" s="1"/>
      <c r="X1196" s="1"/>
      <c r="Y1196" s="1"/>
      <c r="Z1196" s="1"/>
    </row>
    <row r="1197" spans="1:26" ht="15.75">
      <c r="A1197" s="1"/>
      <c r="B1197" s="1"/>
      <c r="C1197" s="1"/>
      <c r="D1197" s="1"/>
      <c r="E1197" s="1"/>
      <c r="F1197" s="1"/>
      <c r="G1197" s="1"/>
      <c r="H1197" s="1"/>
      <c r="I1197" s="1"/>
      <c r="J1197" s="1"/>
      <c r="K1197" s="1"/>
      <c r="L1197" s="1"/>
      <c r="M1197" s="1"/>
      <c r="N1197" s="1"/>
      <c r="O1197" s="1"/>
      <c r="P1197" s="1"/>
      <c r="Q1197" s="1"/>
      <c r="R1197" s="1"/>
      <c r="S1197" s="1"/>
      <c r="T1197" s="1"/>
      <c r="U1197" s="1"/>
      <c r="V1197" s="1"/>
      <c r="W1197" s="1"/>
      <c r="X1197" s="1"/>
      <c r="Y1197" s="1"/>
      <c r="Z1197" s="1"/>
    </row>
    <row r="1198" spans="1:26" ht="15.75">
      <c r="A1198" s="1"/>
      <c r="B1198" s="1"/>
      <c r="C1198" s="1"/>
      <c r="D1198" s="1"/>
      <c r="E1198" s="1"/>
      <c r="F1198" s="1"/>
      <c r="G1198" s="1"/>
      <c r="H1198" s="1"/>
      <c r="I1198" s="1"/>
      <c r="J1198" s="1"/>
      <c r="K1198" s="1"/>
      <c r="L1198" s="1"/>
      <c r="M1198" s="1"/>
      <c r="N1198" s="1"/>
      <c r="O1198" s="1"/>
      <c r="P1198" s="1"/>
      <c r="Q1198" s="1"/>
      <c r="R1198" s="1"/>
      <c r="S1198" s="1"/>
      <c r="T1198" s="1"/>
      <c r="U1198" s="1"/>
      <c r="V1198" s="1"/>
      <c r="W1198" s="1"/>
      <c r="X1198" s="1"/>
      <c r="Y1198" s="1"/>
      <c r="Z1198" s="1"/>
    </row>
    <row r="1199" spans="1:26" ht="15.75">
      <c r="A1199" s="1"/>
      <c r="B1199" s="1"/>
      <c r="C1199" s="1"/>
      <c r="D1199" s="1"/>
      <c r="E1199" s="1"/>
      <c r="F1199" s="1"/>
      <c r="G1199" s="1"/>
      <c r="H1199" s="1"/>
      <c r="I1199" s="1"/>
      <c r="J1199" s="1"/>
      <c r="K1199" s="1"/>
      <c r="L1199" s="1"/>
      <c r="M1199" s="1"/>
      <c r="N1199" s="1"/>
      <c r="O1199" s="1"/>
      <c r="P1199" s="1"/>
      <c r="Q1199" s="1"/>
      <c r="R1199" s="1"/>
      <c r="S1199" s="1"/>
      <c r="T1199" s="1"/>
      <c r="U1199" s="1"/>
      <c r="V1199" s="1"/>
      <c r="W1199" s="1"/>
      <c r="X1199" s="1"/>
      <c r="Y1199" s="1"/>
      <c r="Z1199" s="1"/>
    </row>
    <row r="1200" spans="1:26" ht="15.75">
      <c r="A1200" s="1"/>
      <c r="B1200" s="1"/>
      <c r="C1200" s="1"/>
      <c r="D1200" s="1"/>
      <c r="E1200" s="1"/>
      <c r="F1200" s="1"/>
      <c r="G1200" s="1"/>
      <c r="H1200" s="1"/>
      <c r="I1200" s="1"/>
      <c r="J1200" s="1"/>
      <c r="K1200" s="1"/>
      <c r="L1200" s="1"/>
      <c r="M1200" s="1"/>
      <c r="N1200" s="1"/>
      <c r="O1200" s="1"/>
      <c r="P1200" s="1"/>
      <c r="Q1200" s="1"/>
      <c r="R1200" s="1"/>
      <c r="S1200" s="1"/>
      <c r="T1200" s="1"/>
      <c r="U1200" s="1"/>
      <c r="V1200" s="1"/>
      <c r="W1200" s="1"/>
      <c r="X1200" s="1"/>
      <c r="Y1200" s="1"/>
      <c r="Z1200" s="1"/>
    </row>
    <row r="1201" spans="1:26" ht="15.75">
      <c r="A1201" s="1"/>
      <c r="B1201" s="1"/>
      <c r="C1201" s="1"/>
      <c r="D1201" s="1"/>
      <c r="E1201" s="1"/>
      <c r="F1201" s="1"/>
      <c r="G1201" s="1"/>
      <c r="H1201" s="1"/>
      <c r="I1201" s="1"/>
      <c r="J1201" s="1"/>
      <c r="K1201" s="1"/>
      <c r="L1201" s="1"/>
      <c r="M1201" s="1"/>
      <c r="N1201" s="1"/>
      <c r="O1201" s="1"/>
      <c r="P1201" s="1"/>
      <c r="Q1201" s="1"/>
      <c r="R1201" s="1"/>
      <c r="S1201" s="1"/>
      <c r="T1201" s="1"/>
      <c r="U1201" s="1"/>
      <c r="V1201" s="1"/>
      <c r="W1201" s="1"/>
      <c r="X1201" s="1"/>
      <c r="Y1201" s="1"/>
      <c r="Z1201" s="1"/>
    </row>
    <row r="1202" spans="1:26" ht="15.75">
      <c r="A1202" s="1"/>
      <c r="B1202" s="1"/>
      <c r="C1202" s="1"/>
      <c r="D1202" s="1"/>
      <c r="E1202" s="1"/>
      <c r="F1202" s="1"/>
      <c r="G1202" s="1"/>
      <c r="H1202" s="1"/>
      <c r="I1202" s="1"/>
      <c r="J1202" s="1"/>
      <c r="K1202" s="1"/>
      <c r="L1202" s="1"/>
      <c r="M1202" s="1"/>
      <c r="N1202" s="1"/>
      <c r="O1202" s="1"/>
      <c r="P1202" s="1"/>
      <c r="Q1202" s="1"/>
      <c r="R1202" s="1"/>
      <c r="S1202" s="1"/>
      <c r="T1202" s="1"/>
      <c r="U1202" s="1"/>
      <c r="V1202" s="1"/>
      <c r="W1202" s="1"/>
      <c r="X1202" s="1"/>
      <c r="Y1202" s="1"/>
      <c r="Z1202" s="1"/>
    </row>
    <row r="1203" spans="1:26" ht="15.75">
      <c r="A1203" s="1"/>
      <c r="B1203" s="1"/>
      <c r="C1203" s="1"/>
      <c r="D1203" s="1"/>
      <c r="E1203" s="1"/>
      <c r="F1203" s="1"/>
      <c r="G1203" s="1"/>
      <c r="H1203" s="1"/>
      <c r="I1203" s="1"/>
      <c r="J1203" s="1"/>
      <c r="K1203" s="1"/>
      <c r="L1203" s="1"/>
      <c r="M1203" s="1"/>
      <c r="N1203" s="1"/>
      <c r="O1203" s="1"/>
      <c r="P1203" s="1"/>
      <c r="Q1203" s="1"/>
      <c r="R1203" s="1"/>
      <c r="S1203" s="1"/>
      <c r="T1203" s="1"/>
      <c r="U1203" s="1"/>
      <c r="V1203" s="1"/>
      <c r="W1203" s="1"/>
      <c r="X1203" s="1"/>
      <c r="Y1203" s="1"/>
      <c r="Z1203" s="1"/>
    </row>
    <row r="1204" spans="1:26" ht="15.75">
      <c r="A1204" s="1"/>
      <c r="B1204" s="1"/>
      <c r="C1204" s="1"/>
      <c r="D1204" s="1"/>
      <c r="E1204" s="1"/>
      <c r="F1204" s="1"/>
      <c r="G1204" s="1"/>
      <c r="H1204" s="1"/>
      <c r="I1204" s="1"/>
      <c r="J1204" s="1"/>
      <c r="K1204" s="1"/>
      <c r="L1204" s="1"/>
      <c r="M1204" s="1"/>
      <c r="N1204" s="1"/>
      <c r="O1204" s="1"/>
      <c r="P1204" s="1"/>
      <c r="Q1204" s="1"/>
      <c r="R1204" s="1"/>
      <c r="S1204" s="1"/>
      <c r="T1204" s="1"/>
      <c r="U1204" s="1"/>
      <c r="V1204" s="1"/>
      <c r="W1204" s="1"/>
      <c r="X1204" s="1"/>
      <c r="Y1204" s="1"/>
      <c r="Z1204" s="1"/>
    </row>
    <row r="1205" spans="1:26" ht="15.75">
      <c r="A1205" s="1"/>
      <c r="B1205" s="1"/>
      <c r="C1205" s="1"/>
      <c r="D1205" s="1"/>
      <c r="E1205" s="1"/>
      <c r="F1205" s="1"/>
      <c r="G1205" s="1"/>
      <c r="H1205" s="1"/>
      <c r="I1205" s="1"/>
      <c r="J1205" s="1"/>
      <c r="K1205" s="1"/>
      <c r="L1205" s="1"/>
      <c r="M1205" s="1"/>
      <c r="N1205" s="1"/>
      <c r="O1205" s="1"/>
      <c r="P1205" s="1"/>
      <c r="Q1205" s="1"/>
      <c r="R1205" s="1"/>
      <c r="S1205" s="1"/>
      <c r="T1205" s="1"/>
      <c r="U1205" s="1"/>
      <c r="V1205" s="1"/>
      <c r="W1205" s="1"/>
      <c r="X1205" s="1"/>
      <c r="Y1205" s="1"/>
      <c r="Z1205" s="1"/>
    </row>
    <row r="1206" spans="1:26" ht="15.75">
      <c r="A1206" s="1"/>
      <c r="B1206" s="1"/>
      <c r="C1206" s="1"/>
      <c r="D1206" s="1"/>
      <c r="E1206" s="1"/>
      <c r="F1206" s="1"/>
      <c r="G1206" s="1"/>
      <c r="H1206" s="1"/>
      <c r="I1206" s="1"/>
      <c r="J1206" s="1"/>
      <c r="K1206" s="1"/>
      <c r="L1206" s="1"/>
      <c r="M1206" s="1"/>
      <c r="N1206" s="1"/>
      <c r="O1206" s="1"/>
      <c r="P1206" s="1"/>
      <c r="Q1206" s="1"/>
      <c r="R1206" s="1"/>
      <c r="S1206" s="1"/>
      <c r="T1206" s="1"/>
      <c r="U1206" s="1"/>
      <c r="V1206" s="1"/>
      <c r="W1206" s="1"/>
      <c r="X1206" s="1"/>
      <c r="Y1206" s="1"/>
      <c r="Z1206" s="1"/>
    </row>
    <row r="1207" spans="1:26" ht="15.75">
      <c r="A1207" s="1"/>
      <c r="B1207" s="1"/>
      <c r="C1207" s="1"/>
      <c r="D1207" s="1"/>
      <c r="E1207" s="1"/>
      <c r="F1207" s="1"/>
      <c r="G1207" s="1"/>
      <c r="H1207" s="1"/>
      <c r="I1207" s="1"/>
      <c r="J1207" s="1"/>
      <c r="K1207" s="1"/>
      <c r="L1207" s="1"/>
      <c r="M1207" s="1"/>
      <c r="N1207" s="1"/>
      <c r="O1207" s="1"/>
      <c r="P1207" s="1"/>
      <c r="Q1207" s="1"/>
      <c r="R1207" s="1"/>
      <c r="S1207" s="1"/>
      <c r="T1207" s="1"/>
      <c r="U1207" s="1"/>
      <c r="V1207" s="1"/>
      <c r="W1207" s="1"/>
      <c r="X1207" s="1"/>
      <c r="Y1207" s="1"/>
      <c r="Z1207" s="1"/>
    </row>
    <row r="1208" spans="1:26" ht="15.75">
      <c r="A1208" s="1"/>
      <c r="B1208" s="1"/>
      <c r="C1208" s="1"/>
      <c r="D1208" s="1"/>
      <c r="E1208" s="1"/>
      <c r="F1208" s="1"/>
      <c r="G1208" s="1"/>
      <c r="H1208" s="1"/>
      <c r="I1208" s="1"/>
      <c r="J1208" s="1"/>
      <c r="K1208" s="1"/>
      <c r="L1208" s="1"/>
      <c r="M1208" s="1"/>
      <c r="N1208" s="1"/>
      <c r="O1208" s="1"/>
      <c r="P1208" s="1"/>
      <c r="Q1208" s="1"/>
      <c r="R1208" s="1"/>
      <c r="S1208" s="1"/>
      <c r="T1208" s="1"/>
      <c r="U1208" s="1"/>
      <c r="V1208" s="1"/>
      <c r="W1208" s="1"/>
      <c r="X1208" s="1"/>
      <c r="Y1208" s="1"/>
      <c r="Z1208" s="1"/>
    </row>
    <row r="1209" spans="1:26" ht="15.75">
      <c r="A1209" s="1"/>
      <c r="B1209" s="1"/>
      <c r="C1209" s="1"/>
      <c r="D1209" s="1"/>
      <c r="E1209" s="1"/>
      <c r="F1209" s="1"/>
      <c r="G1209" s="1"/>
      <c r="H1209" s="1"/>
      <c r="I1209" s="1"/>
      <c r="J1209" s="1"/>
      <c r="K1209" s="1"/>
      <c r="L1209" s="1"/>
      <c r="M1209" s="1"/>
      <c r="N1209" s="1"/>
      <c r="O1209" s="1"/>
      <c r="P1209" s="1"/>
      <c r="Q1209" s="1"/>
      <c r="R1209" s="1"/>
      <c r="S1209" s="1"/>
      <c r="T1209" s="1"/>
      <c r="U1209" s="1"/>
      <c r="V1209" s="1"/>
      <c r="W1209" s="1"/>
      <c r="X1209" s="1"/>
      <c r="Y1209" s="1"/>
      <c r="Z1209" s="1"/>
    </row>
    <row r="1210" spans="1:26" ht="15.75">
      <c r="A1210" s="1"/>
      <c r="B1210" s="1"/>
      <c r="C1210" s="1"/>
      <c r="D1210" s="1"/>
      <c r="E1210" s="1"/>
      <c r="F1210" s="1"/>
      <c r="G1210" s="1"/>
      <c r="H1210" s="1"/>
      <c r="I1210" s="1"/>
      <c r="J1210" s="1"/>
      <c r="K1210" s="1"/>
      <c r="L1210" s="1"/>
      <c r="M1210" s="1"/>
      <c r="N1210" s="1"/>
      <c r="O1210" s="1"/>
      <c r="P1210" s="1"/>
      <c r="Q1210" s="1"/>
      <c r="R1210" s="1"/>
      <c r="S1210" s="1"/>
      <c r="T1210" s="1"/>
      <c r="U1210" s="1"/>
      <c r="V1210" s="1"/>
      <c r="W1210" s="1"/>
      <c r="X1210" s="1"/>
      <c r="Y1210" s="1"/>
      <c r="Z1210" s="1"/>
    </row>
    <row r="1211" spans="1:26" ht="15.75">
      <c r="A1211" s="1"/>
      <c r="B1211" s="1"/>
      <c r="C1211" s="1"/>
      <c r="D1211" s="1"/>
      <c r="E1211" s="1"/>
      <c r="F1211" s="1"/>
      <c r="G1211" s="1"/>
      <c r="H1211" s="1"/>
      <c r="I1211" s="1"/>
      <c r="J1211" s="1"/>
      <c r="K1211" s="1"/>
      <c r="L1211" s="1"/>
      <c r="M1211" s="1"/>
      <c r="N1211" s="1"/>
      <c r="O1211" s="1"/>
      <c r="P1211" s="1"/>
      <c r="Q1211" s="1"/>
      <c r="R1211" s="1"/>
      <c r="S1211" s="1"/>
      <c r="T1211" s="1"/>
      <c r="U1211" s="1"/>
      <c r="V1211" s="1"/>
      <c r="W1211" s="1"/>
      <c r="X1211" s="1"/>
      <c r="Y1211" s="1"/>
      <c r="Z1211" s="1"/>
    </row>
    <row r="1212" spans="1:26" ht="15.75">
      <c r="A1212" s="1"/>
      <c r="B1212" s="1"/>
      <c r="C1212" s="1"/>
      <c r="D1212" s="1"/>
      <c r="E1212" s="1"/>
      <c r="F1212" s="1"/>
      <c r="G1212" s="1"/>
      <c r="H1212" s="1"/>
      <c r="I1212" s="1"/>
      <c r="J1212" s="1"/>
      <c r="K1212" s="1"/>
      <c r="L1212" s="1"/>
      <c r="M1212" s="1"/>
      <c r="N1212" s="1"/>
      <c r="O1212" s="1"/>
      <c r="P1212" s="1"/>
      <c r="Q1212" s="1"/>
      <c r="R1212" s="1"/>
      <c r="S1212" s="1"/>
      <c r="T1212" s="1"/>
      <c r="U1212" s="1"/>
      <c r="V1212" s="1"/>
      <c r="W1212" s="1"/>
      <c r="X1212" s="1"/>
      <c r="Y1212" s="1"/>
      <c r="Z1212" s="1"/>
    </row>
    <row r="1213" spans="1:26" ht="15.75">
      <c r="A1213" s="1"/>
      <c r="B1213" s="1"/>
      <c r="C1213" s="1"/>
      <c r="D1213" s="1"/>
      <c r="E1213" s="1"/>
      <c r="F1213" s="1"/>
      <c r="G1213" s="1"/>
      <c r="H1213" s="1"/>
      <c r="I1213" s="1"/>
      <c r="J1213" s="1"/>
      <c r="K1213" s="1"/>
      <c r="L1213" s="1"/>
      <c r="M1213" s="1"/>
      <c r="N1213" s="1"/>
      <c r="O1213" s="1"/>
      <c r="P1213" s="1"/>
      <c r="Q1213" s="1"/>
      <c r="R1213" s="1"/>
      <c r="S1213" s="1"/>
      <c r="T1213" s="1"/>
      <c r="U1213" s="1"/>
      <c r="V1213" s="1"/>
      <c r="W1213" s="1"/>
      <c r="X1213" s="1"/>
      <c r="Y1213" s="1"/>
      <c r="Z1213" s="1"/>
    </row>
    <row r="1214" spans="1:26" ht="15.75">
      <c r="A1214" s="1"/>
      <c r="B1214" s="1"/>
      <c r="C1214" s="1"/>
      <c r="D1214" s="1"/>
      <c r="E1214" s="1"/>
      <c r="F1214" s="1"/>
      <c r="G1214" s="1"/>
      <c r="H1214" s="1"/>
      <c r="I1214" s="1"/>
      <c r="J1214" s="1"/>
      <c r="K1214" s="1"/>
      <c r="L1214" s="1"/>
      <c r="M1214" s="1"/>
      <c r="N1214" s="1"/>
      <c r="O1214" s="1"/>
      <c r="P1214" s="1"/>
      <c r="Q1214" s="1"/>
      <c r="R1214" s="1"/>
      <c r="S1214" s="1"/>
      <c r="T1214" s="1"/>
      <c r="U1214" s="1"/>
      <c r="V1214" s="1"/>
      <c r="W1214" s="1"/>
      <c r="X1214" s="1"/>
      <c r="Y1214" s="1"/>
      <c r="Z1214" s="1"/>
    </row>
    <row r="1215" spans="1:26" ht="15.75">
      <c r="A1215" s="1"/>
      <c r="B1215" s="1"/>
      <c r="C1215" s="1"/>
      <c r="D1215" s="1"/>
      <c r="E1215" s="1"/>
      <c r="F1215" s="1"/>
      <c r="G1215" s="1"/>
      <c r="H1215" s="1"/>
      <c r="I1215" s="1"/>
      <c r="J1215" s="1"/>
      <c r="K1215" s="1"/>
      <c r="L1215" s="1"/>
      <c r="M1215" s="1"/>
      <c r="N1215" s="1"/>
      <c r="O1215" s="1"/>
      <c r="P1215" s="1"/>
      <c r="Q1215" s="1"/>
      <c r="R1215" s="1"/>
      <c r="S1215" s="1"/>
      <c r="T1215" s="1"/>
      <c r="U1215" s="1"/>
      <c r="V1215" s="1"/>
      <c r="W1215" s="1"/>
      <c r="X1215" s="1"/>
      <c r="Y1215" s="1"/>
      <c r="Z1215" s="1"/>
    </row>
    <row r="1216" spans="1:26" ht="15.75">
      <c r="A1216" s="1"/>
      <c r="B1216" s="1"/>
      <c r="C1216" s="1"/>
      <c r="D1216" s="1"/>
      <c r="E1216" s="1"/>
      <c r="F1216" s="1"/>
      <c r="G1216" s="1"/>
      <c r="H1216" s="1"/>
      <c r="I1216" s="1"/>
      <c r="J1216" s="1"/>
      <c r="K1216" s="1"/>
      <c r="L1216" s="1"/>
      <c r="M1216" s="1"/>
      <c r="N1216" s="1"/>
      <c r="O1216" s="1"/>
      <c r="P1216" s="1"/>
      <c r="Q1216" s="1"/>
      <c r="R1216" s="1"/>
      <c r="S1216" s="1"/>
      <c r="T1216" s="1"/>
      <c r="U1216" s="1"/>
      <c r="V1216" s="1"/>
      <c r="W1216" s="1"/>
      <c r="X1216" s="1"/>
      <c r="Y1216" s="1"/>
      <c r="Z1216" s="1"/>
    </row>
    <row r="1217" spans="1:26" ht="15.75">
      <c r="A1217" s="1"/>
      <c r="B1217" s="1"/>
      <c r="C1217" s="1"/>
      <c r="D1217" s="1"/>
      <c r="E1217" s="1"/>
      <c r="F1217" s="1"/>
      <c r="G1217" s="1"/>
      <c r="H1217" s="1"/>
      <c r="I1217" s="1"/>
      <c r="J1217" s="1"/>
      <c r="K1217" s="1"/>
      <c r="L1217" s="1"/>
      <c r="M1217" s="1"/>
      <c r="N1217" s="1"/>
      <c r="O1217" s="1"/>
      <c r="P1217" s="1"/>
      <c r="Q1217" s="1"/>
      <c r="R1217" s="1"/>
      <c r="S1217" s="1"/>
      <c r="T1217" s="1"/>
      <c r="U1217" s="1"/>
      <c r="V1217" s="1"/>
      <c r="W1217" s="1"/>
      <c r="X1217" s="1"/>
      <c r="Y1217" s="1"/>
      <c r="Z1217" s="1"/>
    </row>
    <row r="1218" spans="1:26" ht="15.75">
      <c r="A1218" s="1"/>
      <c r="B1218" s="1"/>
      <c r="C1218" s="1"/>
      <c r="D1218" s="1"/>
      <c r="E1218" s="1"/>
      <c r="F1218" s="1"/>
      <c r="G1218" s="1"/>
      <c r="H1218" s="1"/>
      <c r="I1218" s="1"/>
      <c r="J1218" s="1"/>
      <c r="K1218" s="1"/>
      <c r="L1218" s="1"/>
      <c r="M1218" s="1"/>
      <c r="N1218" s="1"/>
      <c r="O1218" s="1"/>
      <c r="P1218" s="1"/>
      <c r="Q1218" s="1"/>
      <c r="R1218" s="1"/>
      <c r="S1218" s="1"/>
      <c r="T1218" s="1"/>
      <c r="U1218" s="1"/>
      <c r="V1218" s="1"/>
      <c r="W1218" s="1"/>
      <c r="X1218" s="1"/>
      <c r="Y1218" s="1"/>
      <c r="Z1218" s="1"/>
    </row>
    <row r="1219" spans="1:26" ht="15.75">
      <c r="A1219" s="1"/>
      <c r="B1219" s="1"/>
      <c r="C1219" s="1"/>
      <c r="D1219" s="1"/>
      <c r="E1219" s="1"/>
      <c r="F1219" s="1"/>
      <c r="G1219" s="1"/>
      <c r="H1219" s="1"/>
      <c r="I1219" s="1"/>
      <c r="J1219" s="1"/>
      <c r="K1219" s="1"/>
      <c r="L1219" s="1"/>
      <c r="M1219" s="1"/>
      <c r="N1219" s="1"/>
      <c r="O1219" s="1"/>
      <c r="P1219" s="1"/>
      <c r="Q1219" s="1"/>
      <c r="R1219" s="1"/>
      <c r="S1219" s="1"/>
      <c r="T1219" s="1"/>
      <c r="U1219" s="1"/>
      <c r="V1219" s="1"/>
      <c r="W1219" s="1"/>
      <c r="X1219" s="1"/>
      <c r="Y1219" s="1"/>
      <c r="Z1219" s="1"/>
    </row>
    <row r="1220" spans="1:26" ht="15.75">
      <c r="A1220" s="1"/>
      <c r="B1220" s="1"/>
      <c r="C1220" s="1"/>
      <c r="D1220" s="1"/>
      <c r="E1220" s="1"/>
      <c r="F1220" s="1"/>
      <c r="G1220" s="1"/>
      <c r="H1220" s="1"/>
      <c r="I1220" s="1"/>
      <c r="J1220" s="1"/>
      <c r="K1220" s="1"/>
      <c r="L1220" s="1"/>
      <c r="M1220" s="1"/>
      <c r="N1220" s="1"/>
      <c r="O1220" s="1"/>
      <c r="P1220" s="1"/>
      <c r="Q1220" s="1"/>
      <c r="R1220" s="1"/>
      <c r="S1220" s="1"/>
      <c r="T1220" s="1"/>
      <c r="U1220" s="1"/>
      <c r="V1220" s="1"/>
      <c r="W1220" s="1"/>
      <c r="X1220" s="1"/>
      <c r="Y1220" s="1"/>
      <c r="Z1220" s="1"/>
    </row>
    <row r="1221" spans="1:26" ht="15.75">
      <c r="A1221" s="1"/>
      <c r="B1221" s="1"/>
      <c r="C1221" s="1"/>
      <c r="D1221" s="1"/>
      <c r="E1221" s="1"/>
      <c r="F1221" s="1"/>
      <c r="G1221" s="1"/>
      <c r="H1221" s="1"/>
      <c r="I1221" s="1"/>
      <c r="J1221" s="1"/>
      <c r="K1221" s="1"/>
      <c r="L1221" s="1"/>
      <c r="M1221" s="1"/>
      <c r="N1221" s="1"/>
      <c r="O1221" s="1"/>
      <c r="P1221" s="1"/>
      <c r="Q1221" s="1"/>
      <c r="R1221" s="1"/>
      <c r="S1221" s="1"/>
      <c r="T1221" s="1"/>
      <c r="U1221" s="1"/>
      <c r="V1221" s="1"/>
      <c r="W1221" s="1"/>
      <c r="X1221" s="1"/>
      <c r="Y1221" s="1"/>
      <c r="Z1221" s="1"/>
    </row>
    <row r="1222" spans="1:26" ht="15.75">
      <c r="A1222" s="1"/>
      <c r="B1222" s="1"/>
      <c r="C1222" s="1"/>
      <c r="D1222" s="1"/>
      <c r="E1222" s="1"/>
      <c r="F1222" s="1"/>
      <c r="G1222" s="1"/>
      <c r="H1222" s="1"/>
      <c r="I1222" s="1"/>
      <c r="J1222" s="1"/>
      <c r="K1222" s="1"/>
      <c r="L1222" s="1"/>
      <c r="M1222" s="1"/>
      <c r="N1222" s="1"/>
      <c r="O1222" s="1"/>
      <c r="P1222" s="1"/>
      <c r="Q1222" s="1"/>
      <c r="R1222" s="1"/>
      <c r="S1222" s="1"/>
      <c r="T1222" s="1"/>
      <c r="U1222" s="1"/>
      <c r="V1222" s="1"/>
      <c r="W1222" s="1"/>
      <c r="X1222" s="1"/>
      <c r="Y1222" s="1"/>
      <c r="Z1222" s="1"/>
    </row>
    <row r="1223" spans="1:26" ht="15.75">
      <c r="A1223" s="1"/>
      <c r="B1223" s="1"/>
      <c r="C1223" s="1"/>
      <c r="D1223" s="1"/>
      <c r="E1223" s="1"/>
      <c r="F1223" s="1"/>
      <c r="G1223" s="1"/>
      <c r="H1223" s="1"/>
      <c r="I1223" s="1"/>
      <c r="J1223" s="1"/>
      <c r="K1223" s="1"/>
      <c r="L1223" s="1"/>
      <c r="M1223" s="1"/>
      <c r="N1223" s="1"/>
      <c r="O1223" s="1"/>
      <c r="P1223" s="1"/>
      <c r="Q1223" s="1"/>
      <c r="R1223" s="1"/>
      <c r="S1223" s="1"/>
      <c r="T1223" s="1"/>
      <c r="U1223" s="1"/>
      <c r="V1223" s="1"/>
      <c r="W1223" s="1"/>
      <c r="X1223" s="1"/>
      <c r="Y1223" s="1"/>
      <c r="Z1223" s="1"/>
    </row>
    <row r="1224" spans="1:26" ht="15.75">
      <c r="A1224" s="1"/>
      <c r="B1224" s="1"/>
      <c r="C1224" s="1"/>
      <c r="D1224" s="1"/>
      <c r="E1224" s="1"/>
      <c r="F1224" s="1"/>
      <c r="G1224" s="1"/>
      <c r="H1224" s="1"/>
      <c r="I1224" s="1"/>
      <c r="J1224" s="1"/>
      <c r="K1224" s="1"/>
      <c r="L1224" s="1"/>
      <c r="M1224" s="1"/>
      <c r="N1224" s="1"/>
      <c r="O1224" s="1"/>
      <c r="P1224" s="1"/>
      <c r="Q1224" s="1"/>
      <c r="R1224" s="1"/>
      <c r="S1224" s="1"/>
      <c r="T1224" s="1"/>
      <c r="U1224" s="1"/>
      <c r="V1224" s="1"/>
      <c r="W1224" s="1"/>
      <c r="X1224" s="1"/>
      <c r="Y1224" s="1"/>
      <c r="Z1224" s="1"/>
    </row>
    <row r="1225" spans="1:26" ht="15.75">
      <c r="A1225" s="1"/>
      <c r="B1225" s="1"/>
      <c r="C1225" s="1"/>
      <c r="D1225" s="1"/>
      <c r="E1225" s="1"/>
      <c r="F1225" s="1"/>
      <c r="G1225" s="1"/>
      <c r="H1225" s="1"/>
      <c r="I1225" s="1"/>
      <c r="J1225" s="1"/>
      <c r="K1225" s="1"/>
      <c r="L1225" s="1"/>
      <c r="M1225" s="1"/>
      <c r="N1225" s="1"/>
      <c r="O1225" s="1"/>
      <c r="P1225" s="1"/>
      <c r="Q1225" s="1"/>
      <c r="R1225" s="1"/>
      <c r="S1225" s="1"/>
      <c r="T1225" s="1"/>
      <c r="U1225" s="1"/>
      <c r="V1225" s="1"/>
      <c r="W1225" s="1"/>
      <c r="X1225" s="1"/>
      <c r="Y1225" s="1"/>
      <c r="Z1225" s="1"/>
    </row>
    <row r="1226" spans="1:26" ht="15.75">
      <c r="A1226" s="1"/>
      <c r="B1226" s="1"/>
      <c r="C1226" s="1"/>
      <c r="D1226" s="1"/>
      <c r="E1226" s="1"/>
      <c r="F1226" s="1"/>
      <c r="G1226" s="1"/>
      <c r="H1226" s="1"/>
      <c r="I1226" s="1"/>
      <c r="J1226" s="1"/>
      <c r="K1226" s="1"/>
      <c r="L1226" s="1"/>
      <c r="M1226" s="1"/>
      <c r="N1226" s="1"/>
      <c r="O1226" s="1"/>
      <c r="P1226" s="1"/>
      <c r="Q1226" s="1"/>
      <c r="R1226" s="1"/>
      <c r="S1226" s="1"/>
      <c r="T1226" s="1"/>
      <c r="U1226" s="1"/>
      <c r="V1226" s="1"/>
      <c r="W1226" s="1"/>
      <c r="X1226" s="1"/>
      <c r="Y1226" s="1"/>
      <c r="Z1226" s="1"/>
    </row>
    <row r="1227" spans="1:26" ht="15.75">
      <c r="A1227" s="1"/>
      <c r="B1227" s="1"/>
      <c r="C1227" s="1"/>
      <c r="D1227" s="1"/>
      <c r="E1227" s="1"/>
      <c r="F1227" s="1"/>
      <c r="G1227" s="1"/>
      <c r="H1227" s="1"/>
      <c r="I1227" s="1"/>
      <c r="J1227" s="1"/>
      <c r="K1227" s="1"/>
      <c r="L1227" s="1"/>
      <c r="M1227" s="1"/>
      <c r="N1227" s="1"/>
      <c r="O1227" s="1"/>
      <c r="P1227" s="1"/>
      <c r="Q1227" s="1"/>
      <c r="R1227" s="1"/>
      <c r="S1227" s="1"/>
      <c r="T1227" s="1"/>
      <c r="U1227" s="1"/>
      <c r="V1227" s="1"/>
      <c r="W1227" s="1"/>
      <c r="X1227" s="1"/>
      <c r="Y1227" s="1"/>
      <c r="Z1227" s="1"/>
    </row>
    <row r="1228" spans="1:26" ht="15.75">
      <c r="A1228" s="1"/>
      <c r="B1228" s="1"/>
      <c r="C1228" s="1"/>
      <c r="D1228" s="1"/>
      <c r="E1228" s="1"/>
      <c r="F1228" s="1"/>
      <c r="G1228" s="1"/>
      <c r="H1228" s="1"/>
      <c r="I1228" s="1"/>
      <c r="J1228" s="1"/>
      <c r="K1228" s="1"/>
      <c r="L1228" s="1"/>
      <c r="M1228" s="1"/>
      <c r="N1228" s="1"/>
      <c r="O1228" s="1"/>
      <c r="P1228" s="1"/>
      <c r="Q1228" s="1"/>
      <c r="R1228" s="1"/>
      <c r="S1228" s="1"/>
      <c r="T1228" s="1"/>
      <c r="U1228" s="1"/>
      <c r="V1228" s="1"/>
      <c r="W1228" s="1"/>
      <c r="X1228" s="1"/>
      <c r="Y1228" s="1"/>
      <c r="Z1228" s="1"/>
    </row>
    <row r="1229" spans="1:26" ht="15.75">
      <c r="A1229" s="1"/>
      <c r="B1229" s="1"/>
      <c r="C1229" s="1"/>
      <c r="D1229" s="1"/>
      <c r="E1229" s="1"/>
      <c r="F1229" s="1"/>
      <c r="G1229" s="1"/>
      <c r="H1229" s="1"/>
      <c r="I1229" s="1"/>
      <c r="J1229" s="1"/>
      <c r="K1229" s="1"/>
      <c r="L1229" s="1"/>
      <c r="M1229" s="1"/>
      <c r="N1229" s="1"/>
      <c r="O1229" s="1"/>
      <c r="P1229" s="1"/>
      <c r="Q1229" s="1"/>
      <c r="R1229" s="1"/>
      <c r="S1229" s="1"/>
      <c r="T1229" s="1"/>
      <c r="U1229" s="1"/>
      <c r="V1229" s="1"/>
      <c r="W1229" s="1"/>
      <c r="X1229" s="1"/>
      <c r="Y1229" s="1"/>
      <c r="Z1229" s="1"/>
    </row>
    <row r="1230" spans="1:26" ht="15.75">
      <c r="A1230" s="1"/>
      <c r="B1230" s="1"/>
      <c r="C1230" s="1"/>
      <c r="D1230" s="1"/>
      <c r="E1230" s="1"/>
      <c r="F1230" s="1"/>
      <c r="G1230" s="1"/>
      <c r="H1230" s="1"/>
      <c r="I1230" s="1"/>
      <c r="J1230" s="1"/>
      <c r="K1230" s="1"/>
      <c r="L1230" s="1"/>
      <c r="M1230" s="1"/>
      <c r="N1230" s="1"/>
      <c r="O1230" s="1"/>
      <c r="P1230" s="1"/>
      <c r="Q1230" s="1"/>
      <c r="R1230" s="1"/>
      <c r="S1230" s="1"/>
      <c r="T1230" s="1"/>
      <c r="U1230" s="1"/>
      <c r="V1230" s="1"/>
      <c r="W1230" s="1"/>
      <c r="X1230" s="1"/>
      <c r="Y1230" s="1"/>
      <c r="Z1230" s="1"/>
    </row>
    <row r="1231" spans="1:26" ht="15.75">
      <c r="A1231" s="1"/>
      <c r="B1231" s="1"/>
      <c r="C1231" s="1"/>
      <c r="D1231" s="1"/>
      <c r="E1231" s="1"/>
      <c r="F1231" s="1"/>
      <c r="G1231" s="1"/>
      <c r="H1231" s="1"/>
      <c r="I1231" s="1"/>
      <c r="J1231" s="1"/>
      <c r="K1231" s="1"/>
      <c r="L1231" s="1"/>
      <c r="M1231" s="1"/>
      <c r="N1231" s="1"/>
      <c r="O1231" s="1"/>
      <c r="P1231" s="1"/>
      <c r="Q1231" s="1"/>
      <c r="R1231" s="1"/>
      <c r="S1231" s="1"/>
      <c r="T1231" s="1"/>
      <c r="U1231" s="1"/>
      <c r="V1231" s="1"/>
      <c r="W1231" s="1"/>
      <c r="X1231" s="1"/>
      <c r="Y1231" s="1"/>
      <c r="Z1231" s="1"/>
    </row>
    <row r="1232" spans="1:26" ht="15.75">
      <c r="A1232" s="1"/>
      <c r="B1232" s="1"/>
      <c r="C1232" s="1"/>
      <c r="D1232" s="1"/>
      <c r="E1232" s="1"/>
      <c r="F1232" s="1"/>
      <c r="G1232" s="1"/>
      <c r="H1232" s="1"/>
      <c r="I1232" s="1"/>
      <c r="J1232" s="1"/>
      <c r="K1232" s="1"/>
      <c r="L1232" s="1"/>
      <c r="M1232" s="1"/>
      <c r="N1232" s="1"/>
      <c r="O1232" s="1"/>
      <c r="P1232" s="1"/>
      <c r="Q1232" s="1"/>
      <c r="R1232" s="1"/>
      <c r="S1232" s="1"/>
      <c r="T1232" s="1"/>
      <c r="U1232" s="1"/>
      <c r="V1232" s="1"/>
      <c r="W1232" s="1"/>
      <c r="X1232" s="1"/>
      <c r="Y1232" s="1"/>
      <c r="Z1232" s="1"/>
    </row>
    <row r="1233" spans="1:26" ht="15.75">
      <c r="A1233" s="1"/>
      <c r="B1233" s="1"/>
      <c r="C1233" s="1"/>
      <c r="D1233" s="1"/>
      <c r="E1233" s="1"/>
      <c r="F1233" s="1"/>
      <c r="G1233" s="1"/>
      <c r="H1233" s="1"/>
      <c r="I1233" s="1"/>
      <c r="J1233" s="1"/>
      <c r="K1233" s="1"/>
      <c r="L1233" s="1"/>
      <c r="M1233" s="1"/>
      <c r="N1233" s="1"/>
      <c r="O1233" s="1"/>
      <c r="P1233" s="1"/>
      <c r="Q1233" s="1"/>
      <c r="R1233" s="1"/>
      <c r="S1233" s="1"/>
      <c r="T1233" s="1"/>
      <c r="U1233" s="1"/>
      <c r="V1233" s="1"/>
      <c r="W1233" s="1"/>
      <c r="X1233" s="1"/>
      <c r="Y1233" s="1"/>
      <c r="Z1233" s="1"/>
    </row>
    <row r="1234" spans="1:26" ht="15.75">
      <c r="A1234" s="1"/>
      <c r="B1234" s="1"/>
      <c r="C1234" s="1"/>
      <c r="D1234" s="1"/>
      <c r="E1234" s="1"/>
      <c r="F1234" s="1"/>
      <c r="G1234" s="1"/>
      <c r="H1234" s="1"/>
      <c r="I1234" s="1"/>
      <c r="J1234" s="1"/>
      <c r="K1234" s="1"/>
      <c r="L1234" s="1"/>
      <c r="M1234" s="1"/>
      <c r="N1234" s="1"/>
      <c r="O1234" s="1"/>
      <c r="P1234" s="1"/>
      <c r="Q1234" s="1"/>
      <c r="R1234" s="1"/>
      <c r="S1234" s="1"/>
      <c r="T1234" s="1"/>
      <c r="U1234" s="1"/>
      <c r="V1234" s="1"/>
      <c r="W1234" s="1"/>
      <c r="X1234" s="1"/>
      <c r="Y1234" s="1"/>
      <c r="Z1234" s="1"/>
    </row>
    <row r="1235" spans="1:26" ht="15.75">
      <c r="A1235" s="1"/>
      <c r="B1235" s="1"/>
      <c r="C1235" s="1"/>
      <c r="D1235" s="1"/>
      <c r="E1235" s="1"/>
      <c r="F1235" s="1"/>
      <c r="G1235" s="1"/>
      <c r="H1235" s="1"/>
      <c r="I1235" s="1"/>
      <c r="J1235" s="1"/>
      <c r="K1235" s="1"/>
      <c r="L1235" s="1"/>
      <c r="M1235" s="1"/>
      <c r="N1235" s="1"/>
      <c r="O1235" s="1"/>
      <c r="P1235" s="1"/>
      <c r="Q1235" s="1"/>
      <c r="R1235" s="1"/>
      <c r="S1235" s="1"/>
      <c r="T1235" s="1"/>
      <c r="U1235" s="1"/>
      <c r="V1235" s="1"/>
      <c r="W1235" s="1"/>
      <c r="X1235" s="1"/>
      <c r="Y1235" s="1"/>
      <c r="Z1235" s="1"/>
    </row>
    <row r="1236" spans="1:26" ht="15.75">
      <c r="A1236" s="1"/>
      <c r="B1236" s="1"/>
      <c r="C1236" s="1"/>
      <c r="D1236" s="1"/>
      <c r="E1236" s="1"/>
      <c r="F1236" s="1"/>
      <c r="G1236" s="1"/>
      <c r="H1236" s="1"/>
      <c r="I1236" s="1"/>
      <c r="J1236" s="1"/>
      <c r="K1236" s="1"/>
      <c r="L1236" s="1"/>
      <c r="M1236" s="1"/>
      <c r="N1236" s="1"/>
      <c r="O1236" s="1"/>
      <c r="P1236" s="1"/>
      <c r="Q1236" s="1"/>
      <c r="R1236" s="1"/>
      <c r="S1236" s="1"/>
      <c r="T1236" s="1"/>
      <c r="U1236" s="1"/>
      <c r="V1236" s="1"/>
      <c r="W1236" s="1"/>
      <c r="X1236" s="1"/>
      <c r="Y1236" s="1"/>
      <c r="Z1236" s="1"/>
    </row>
    <row r="1237" spans="1:26" ht="15.75">
      <c r="A1237" s="1"/>
      <c r="B1237" s="1"/>
      <c r="C1237" s="1"/>
      <c r="D1237" s="1"/>
      <c r="E1237" s="1"/>
      <c r="F1237" s="1"/>
      <c r="G1237" s="1"/>
      <c r="H1237" s="1"/>
      <c r="I1237" s="1"/>
      <c r="J1237" s="1"/>
      <c r="K1237" s="1"/>
      <c r="L1237" s="1"/>
      <c r="M1237" s="1"/>
      <c r="N1237" s="1"/>
      <c r="O1237" s="1"/>
      <c r="P1237" s="1"/>
      <c r="Q1237" s="1"/>
      <c r="R1237" s="1"/>
      <c r="S1237" s="1"/>
      <c r="T1237" s="1"/>
      <c r="U1237" s="1"/>
      <c r="V1237" s="1"/>
      <c r="W1237" s="1"/>
      <c r="X1237" s="1"/>
      <c r="Y1237" s="1"/>
      <c r="Z1237" s="1"/>
    </row>
    <row r="1238" spans="1:26" ht="15.75">
      <c r="A1238" s="1"/>
      <c r="B1238" s="1"/>
      <c r="C1238" s="1"/>
      <c r="D1238" s="1"/>
      <c r="E1238" s="1"/>
      <c r="F1238" s="1"/>
      <c r="G1238" s="1"/>
      <c r="H1238" s="1"/>
      <c r="I1238" s="1"/>
      <c r="J1238" s="1"/>
      <c r="K1238" s="1"/>
      <c r="L1238" s="1"/>
      <c r="M1238" s="1"/>
      <c r="N1238" s="1"/>
      <c r="O1238" s="1"/>
      <c r="P1238" s="1"/>
      <c r="Q1238" s="1"/>
      <c r="R1238" s="1"/>
      <c r="S1238" s="1"/>
      <c r="T1238" s="1"/>
      <c r="U1238" s="1"/>
      <c r="V1238" s="1"/>
      <c r="W1238" s="1"/>
      <c r="X1238" s="1"/>
      <c r="Y1238" s="1"/>
      <c r="Z1238" s="1"/>
    </row>
    <row r="1239" spans="1:26" ht="15.75">
      <c r="A1239" s="1"/>
      <c r="B1239" s="1"/>
      <c r="C1239" s="1"/>
      <c r="D1239" s="1"/>
      <c r="E1239" s="1"/>
      <c r="F1239" s="1"/>
      <c r="G1239" s="1"/>
      <c r="H1239" s="1"/>
      <c r="I1239" s="1"/>
      <c r="J1239" s="1"/>
      <c r="K1239" s="1"/>
      <c r="L1239" s="1"/>
      <c r="M1239" s="1"/>
      <c r="N1239" s="1"/>
      <c r="O1239" s="1"/>
      <c r="P1239" s="1"/>
      <c r="Q1239" s="1"/>
      <c r="R1239" s="1"/>
      <c r="S1239" s="1"/>
      <c r="T1239" s="1"/>
      <c r="U1239" s="1"/>
      <c r="V1239" s="1"/>
      <c r="W1239" s="1"/>
      <c r="X1239" s="1"/>
      <c r="Y1239" s="1"/>
      <c r="Z1239" s="1"/>
    </row>
    <row r="1240" spans="1:26" ht="15.75">
      <c r="A1240" s="1"/>
      <c r="B1240" s="1"/>
      <c r="C1240" s="1"/>
      <c r="D1240" s="1"/>
      <c r="E1240" s="1"/>
      <c r="F1240" s="1"/>
      <c r="G1240" s="1"/>
      <c r="H1240" s="1"/>
      <c r="I1240" s="1"/>
      <c r="J1240" s="1"/>
      <c r="K1240" s="1"/>
      <c r="L1240" s="1"/>
      <c r="M1240" s="1"/>
      <c r="N1240" s="1"/>
      <c r="O1240" s="1"/>
      <c r="P1240" s="1"/>
      <c r="Q1240" s="1"/>
      <c r="R1240" s="1"/>
      <c r="S1240" s="1"/>
      <c r="T1240" s="1"/>
      <c r="U1240" s="1"/>
      <c r="V1240" s="1"/>
      <c r="W1240" s="1"/>
      <c r="X1240" s="1"/>
      <c r="Y1240" s="1"/>
      <c r="Z1240" s="1"/>
    </row>
    <row r="1241" spans="1:26" ht="15.75">
      <c r="A1241" s="1"/>
      <c r="B1241" s="1"/>
      <c r="C1241" s="1"/>
      <c r="D1241" s="1"/>
      <c r="E1241" s="1"/>
      <c r="F1241" s="1"/>
      <c r="G1241" s="1"/>
      <c r="H1241" s="1"/>
      <c r="I1241" s="1"/>
      <c r="J1241" s="1"/>
      <c r="K1241" s="1"/>
      <c r="L1241" s="1"/>
      <c r="M1241" s="1"/>
      <c r="N1241" s="1"/>
      <c r="O1241" s="1"/>
      <c r="P1241" s="1"/>
      <c r="Q1241" s="1"/>
      <c r="R1241" s="1"/>
      <c r="S1241" s="1"/>
      <c r="T1241" s="1"/>
      <c r="U1241" s="1"/>
      <c r="V1241" s="1"/>
      <c r="W1241" s="1"/>
      <c r="X1241" s="1"/>
      <c r="Y1241" s="1"/>
      <c r="Z1241" s="1"/>
    </row>
    <row r="1242" spans="1:26" ht="15.75">
      <c r="A1242" s="1"/>
      <c r="B1242" s="1"/>
      <c r="C1242" s="1"/>
      <c r="D1242" s="1"/>
      <c r="E1242" s="1"/>
      <c r="F1242" s="1"/>
      <c r="G1242" s="1"/>
      <c r="H1242" s="1"/>
      <c r="I1242" s="1"/>
      <c r="J1242" s="1"/>
      <c r="K1242" s="1"/>
      <c r="L1242" s="1"/>
      <c r="M1242" s="1"/>
      <c r="N1242" s="1"/>
      <c r="O1242" s="1"/>
      <c r="P1242" s="1"/>
      <c r="Q1242" s="1"/>
      <c r="R1242" s="1"/>
      <c r="S1242" s="1"/>
      <c r="T1242" s="1"/>
      <c r="U1242" s="1"/>
      <c r="V1242" s="1"/>
      <c r="W1242" s="1"/>
      <c r="X1242" s="1"/>
      <c r="Y1242" s="1"/>
      <c r="Z1242" s="1"/>
    </row>
    <row r="1243" spans="1:26" ht="15.75">
      <c r="A1243" s="1"/>
      <c r="B1243" s="1"/>
      <c r="C1243" s="1"/>
      <c r="D1243" s="1"/>
      <c r="E1243" s="1"/>
      <c r="F1243" s="1"/>
      <c r="G1243" s="1"/>
      <c r="H1243" s="1"/>
      <c r="I1243" s="1"/>
      <c r="J1243" s="1"/>
      <c r="K1243" s="1"/>
      <c r="L1243" s="1"/>
      <c r="M1243" s="1"/>
      <c r="N1243" s="1"/>
      <c r="O1243" s="1"/>
      <c r="P1243" s="1"/>
      <c r="Q1243" s="1"/>
      <c r="R1243" s="1"/>
      <c r="S1243" s="1"/>
      <c r="T1243" s="1"/>
      <c r="U1243" s="1"/>
      <c r="V1243" s="1"/>
      <c r="W1243" s="1"/>
      <c r="X1243" s="1"/>
      <c r="Y1243" s="1"/>
      <c r="Z1243" s="1"/>
    </row>
    <row r="1244" spans="1:26" ht="15.75">
      <c r="A1244" s="1"/>
      <c r="B1244" s="1"/>
      <c r="C1244" s="1"/>
      <c r="D1244" s="1"/>
      <c r="E1244" s="1"/>
      <c r="F1244" s="1"/>
      <c r="G1244" s="1"/>
      <c r="H1244" s="1"/>
      <c r="I1244" s="1"/>
      <c r="J1244" s="1"/>
      <c r="K1244" s="1"/>
      <c r="L1244" s="1"/>
      <c r="M1244" s="1"/>
      <c r="N1244" s="1"/>
      <c r="O1244" s="1"/>
      <c r="P1244" s="1"/>
      <c r="Q1244" s="1"/>
      <c r="R1244" s="1"/>
      <c r="S1244" s="1"/>
      <c r="T1244" s="1"/>
      <c r="U1244" s="1"/>
      <c r="V1244" s="1"/>
      <c r="W1244" s="1"/>
      <c r="X1244" s="1"/>
      <c r="Y1244" s="1"/>
      <c r="Z1244" s="1"/>
    </row>
    <row r="1245" spans="1:26" ht="15.75">
      <c r="A1245" s="1"/>
      <c r="B1245" s="1"/>
      <c r="C1245" s="1"/>
      <c r="D1245" s="1"/>
      <c r="E1245" s="1"/>
      <c r="F1245" s="1"/>
      <c r="G1245" s="1"/>
      <c r="H1245" s="1"/>
      <c r="I1245" s="1"/>
      <c r="J1245" s="1"/>
      <c r="K1245" s="1"/>
      <c r="L1245" s="1"/>
      <c r="M1245" s="1"/>
      <c r="N1245" s="1"/>
      <c r="O1245" s="1"/>
      <c r="P1245" s="1"/>
      <c r="Q1245" s="1"/>
      <c r="R1245" s="1"/>
      <c r="S1245" s="1"/>
      <c r="T1245" s="1"/>
      <c r="U1245" s="1"/>
      <c r="V1245" s="1"/>
      <c r="W1245" s="1"/>
      <c r="X1245" s="1"/>
      <c r="Y1245" s="1"/>
      <c r="Z1245" s="1"/>
    </row>
    <row r="1246" spans="1:26" ht="15.75">
      <c r="A1246" s="1"/>
      <c r="B1246" s="1"/>
      <c r="C1246" s="1"/>
      <c r="D1246" s="1"/>
      <c r="E1246" s="1"/>
      <c r="F1246" s="1"/>
      <c r="G1246" s="1"/>
      <c r="H1246" s="1"/>
      <c r="I1246" s="1"/>
      <c r="J1246" s="1"/>
      <c r="K1246" s="1"/>
      <c r="L1246" s="1"/>
      <c r="M1246" s="1"/>
      <c r="N1246" s="1"/>
      <c r="O1246" s="1"/>
      <c r="P1246" s="1"/>
      <c r="Q1246" s="1"/>
      <c r="R1246" s="1"/>
      <c r="S1246" s="1"/>
      <c r="T1246" s="1"/>
      <c r="U1246" s="1"/>
      <c r="V1246" s="1"/>
      <c r="W1246" s="1"/>
      <c r="X1246" s="1"/>
      <c r="Y1246" s="1"/>
      <c r="Z1246" s="1"/>
    </row>
    <row r="1247" spans="1:26" ht="15.75">
      <c r="A1247" s="1"/>
      <c r="B1247" s="1"/>
      <c r="C1247" s="1"/>
      <c r="D1247" s="1"/>
      <c r="E1247" s="1"/>
      <c r="F1247" s="1"/>
      <c r="G1247" s="1"/>
      <c r="H1247" s="1"/>
      <c r="I1247" s="1"/>
      <c r="J1247" s="1"/>
      <c r="K1247" s="1"/>
      <c r="L1247" s="1"/>
      <c r="M1247" s="1"/>
      <c r="N1247" s="1"/>
      <c r="O1247" s="1"/>
      <c r="P1247" s="1"/>
      <c r="Q1247" s="1"/>
      <c r="R1247" s="1"/>
      <c r="S1247" s="1"/>
      <c r="T1247" s="1"/>
      <c r="U1247" s="1"/>
      <c r="V1247" s="1"/>
      <c r="W1247" s="1"/>
      <c r="X1247" s="1"/>
      <c r="Y1247" s="1"/>
      <c r="Z1247" s="1"/>
    </row>
    <row r="1248" spans="1:26" ht="15.75">
      <c r="A1248" s="1"/>
      <c r="B1248" s="1"/>
      <c r="C1248" s="1"/>
      <c r="D1248" s="1"/>
      <c r="E1248" s="1"/>
      <c r="F1248" s="1"/>
      <c r="G1248" s="1"/>
      <c r="H1248" s="1"/>
      <c r="I1248" s="1"/>
      <c r="J1248" s="1"/>
      <c r="K1248" s="1"/>
      <c r="L1248" s="1"/>
      <c r="M1248" s="1"/>
      <c r="N1248" s="1"/>
      <c r="O1248" s="1"/>
      <c r="P1248" s="1"/>
      <c r="Q1248" s="1"/>
      <c r="R1248" s="1"/>
      <c r="S1248" s="1"/>
      <c r="T1248" s="1"/>
      <c r="U1248" s="1"/>
      <c r="V1248" s="1"/>
      <c r="W1248" s="1"/>
      <c r="X1248" s="1"/>
      <c r="Y1248" s="1"/>
      <c r="Z1248" s="1"/>
    </row>
    <row r="1249" spans="1:26" ht="15.75">
      <c r="A1249" s="1"/>
      <c r="B1249" s="1"/>
      <c r="C1249" s="1"/>
      <c r="D1249" s="1"/>
      <c r="E1249" s="1"/>
      <c r="F1249" s="1"/>
      <c r="G1249" s="1"/>
      <c r="H1249" s="1"/>
      <c r="I1249" s="1"/>
      <c r="J1249" s="1"/>
      <c r="K1249" s="1"/>
      <c r="L1249" s="1"/>
      <c r="M1249" s="1"/>
      <c r="N1249" s="1"/>
      <c r="O1249" s="1"/>
      <c r="P1249" s="1"/>
      <c r="Q1249" s="1"/>
      <c r="R1249" s="1"/>
      <c r="S1249" s="1"/>
      <c r="T1249" s="1"/>
      <c r="U1249" s="1"/>
      <c r="V1249" s="1"/>
      <c r="W1249" s="1"/>
      <c r="X1249" s="1"/>
      <c r="Y1249" s="1"/>
      <c r="Z1249" s="1"/>
    </row>
    <row r="1250" spans="1:26" ht="15.75">
      <c r="A1250" s="1"/>
      <c r="B1250" s="1"/>
      <c r="C1250" s="1"/>
      <c r="D1250" s="1"/>
      <c r="E1250" s="1"/>
      <c r="F1250" s="1"/>
      <c r="G1250" s="1"/>
      <c r="H1250" s="1"/>
      <c r="I1250" s="1"/>
      <c r="J1250" s="1"/>
      <c r="K1250" s="1"/>
      <c r="L1250" s="1"/>
      <c r="M1250" s="1"/>
      <c r="N1250" s="1"/>
      <c r="O1250" s="1"/>
      <c r="P1250" s="1"/>
      <c r="Q1250" s="1"/>
      <c r="R1250" s="1"/>
      <c r="S1250" s="1"/>
      <c r="T1250" s="1"/>
      <c r="U1250" s="1"/>
      <c r="V1250" s="1"/>
      <c r="W1250" s="1"/>
      <c r="X1250" s="1"/>
      <c r="Y1250" s="1"/>
      <c r="Z1250" s="1"/>
    </row>
    <row r="1251" spans="1:26" ht="15.75">
      <c r="A1251" s="1"/>
      <c r="B1251" s="1"/>
      <c r="C1251" s="1"/>
      <c r="D1251" s="1"/>
      <c r="E1251" s="1"/>
      <c r="F1251" s="1"/>
      <c r="G1251" s="1"/>
      <c r="H1251" s="1"/>
      <c r="I1251" s="1"/>
      <c r="J1251" s="1"/>
      <c r="K1251" s="1"/>
      <c r="L1251" s="1"/>
      <c r="M1251" s="1"/>
      <c r="N1251" s="1"/>
      <c r="O1251" s="1"/>
      <c r="P1251" s="1"/>
      <c r="Q1251" s="1"/>
      <c r="R1251" s="1"/>
      <c r="S1251" s="1"/>
      <c r="T1251" s="1"/>
      <c r="U1251" s="1"/>
      <c r="V1251" s="1"/>
      <c r="W1251" s="1"/>
      <c r="X1251" s="1"/>
      <c r="Y1251" s="1"/>
      <c r="Z1251" s="1"/>
    </row>
    <row r="1252" spans="1:26" ht="15.75">
      <c r="A1252" s="1"/>
      <c r="B1252" s="1"/>
      <c r="C1252" s="1"/>
      <c r="D1252" s="1"/>
      <c r="E1252" s="1"/>
      <c r="F1252" s="1"/>
      <c r="G1252" s="1"/>
      <c r="H1252" s="1"/>
      <c r="I1252" s="1"/>
      <c r="J1252" s="1"/>
      <c r="K1252" s="1"/>
      <c r="L1252" s="1"/>
      <c r="M1252" s="1"/>
      <c r="N1252" s="1"/>
      <c r="O1252" s="1"/>
      <c r="P1252" s="1"/>
      <c r="Q1252" s="1"/>
      <c r="R1252" s="1"/>
      <c r="S1252" s="1"/>
      <c r="T1252" s="1"/>
      <c r="U1252" s="1"/>
      <c r="V1252" s="1"/>
      <c r="W1252" s="1"/>
      <c r="X1252" s="1"/>
      <c r="Y1252" s="1"/>
      <c r="Z1252" s="1"/>
    </row>
    <row r="1253" spans="1:26" ht="15.75">
      <c r="A1253" s="1"/>
      <c r="B1253" s="1"/>
      <c r="C1253" s="1"/>
      <c r="D1253" s="1"/>
      <c r="E1253" s="1"/>
      <c r="F1253" s="1"/>
      <c r="G1253" s="1"/>
      <c r="H1253" s="1"/>
      <c r="I1253" s="1"/>
      <c r="J1253" s="1"/>
      <c r="K1253" s="1"/>
      <c r="L1253" s="1"/>
      <c r="M1253" s="1"/>
      <c r="N1253" s="1"/>
      <c r="O1253" s="1"/>
      <c r="P1253" s="1"/>
      <c r="Q1253" s="1"/>
      <c r="R1253" s="1"/>
      <c r="S1253" s="1"/>
      <c r="T1253" s="1"/>
      <c r="U1253" s="1"/>
      <c r="V1253" s="1"/>
      <c r="W1253" s="1"/>
      <c r="X1253" s="1"/>
      <c r="Y1253" s="1"/>
      <c r="Z1253" s="1"/>
    </row>
    <row r="1254" spans="1:26" ht="15.75">
      <c r="A1254" s="1"/>
      <c r="B1254" s="1"/>
      <c r="C1254" s="1"/>
      <c r="D1254" s="1"/>
      <c r="E1254" s="1"/>
      <c r="F1254" s="1"/>
      <c r="G1254" s="1"/>
      <c r="H1254" s="1"/>
      <c r="I1254" s="1"/>
      <c r="J1254" s="1"/>
      <c r="K1254" s="1"/>
      <c r="L1254" s="1"/>
      <c r="M1254" s="1"/>
      <c r="N1254" s="1"/>
      <c r="O1254" s="1"/>
      <c r="P1254" s="1"/>
      <c r="Q1254" s="1"/>
      <c r="R1254" s="1"/>
      <c r="S1254" s="1"/>
      <c r="T1254" s="1"/>
      <c r="U1254" s="1"/>
      <c r="V1254" s="1"/>
      <c r="W1254" s="1"/>
      <c r="X1254" s="1"/>
      <c r="Y1254" s="1"/>
      <c r="Z1254" s="1"/>
    </row>
    <row r="1255" spans="1:26" ht="15.75">
      <c r="A1255" s="1"/>
      <c r="B1255" s="1"/>
      <c r="C1255" s="1"/>
      <c r="D1255" s="1"/>
      <c r="E1255" s="1"/>
      <c r="F1255" s="1"/>
      <c r="G1255" s="1"/>
      <c r="H1255" s="1"/>
      <c r="I1255" s="1"/>
      <c r="J1255" s="1"/>
      <c r="K1255" s="1"/>
      <c r="L1255" s="1"/>
      <c r="M1255" s="1"/>
      <c r="N1255" s="1"/>
      <c r="O1255" s="1"/>
      <c r="P1255" s="1"/>
      <c r="Q1255" s="1"/>
      <c r="R1255" s="1"/>
      <c r="S1255" s="1"/>
      <c r="T1255" s="1"/>
      <c r="U1255" s="1"/>
      <c r="V1255" s="1"/>
      <c r="W1255" s="1"/>
      <c r="X1255" s="1"/>
      <c r="Y1255" s="1"/>
      <c r="Z1255" s="1"/>
    </row>
    <row r="1256" spans="1:26" ht="15.75">
      <c r="A1256" s="1"/>
      <c r="B1256" s="1"/>
      <c r="C1256" s="1"/>
      <c r="D1256" s="1"/>
      <c r="E1256" s="1"/>
      <c r="F1256" s="1"/>
      <c r="G1256" s="1"/>
      <c r="H1256" s="1"/>
      <c r="I1256" s="1"/>
      <c r="J1256" s="1"/>
      <c r="K1256" s="1"/>
      <c r="L1256" s="1"/>
      <c r="M1256" s="1"/>
      <c r="N1256" s="1"/>
      <c r="O1256" s="1"/>
      <c r="P1256" s="1"/>
      <c r="Q1256" s="1"/>
      <c r="R1256" s="1"/>
      <c r="S1256" s="1"/>
      <c r="T1256" s="1"/>
      <c r="U1256" s="1"/>
      <c r="V1256" s="1"/>
      <c r="W1256" s="1"/>
      <c r="X1256" s="1"/>
      <c r="Y1256" s="1"/>
      <c r="Z1256" s="1"/>
    </row>
    <row r="1257" spans="1:26" ht="15.75">
      <c r="A1257" s="1"/>
      <c r="B1257" s="1"/>
      <c r="C1257" s="1"/>
      <c r="D1257" s="1"/>
      <c r="E1257" s="1"/>
      <c r="F1257" s="1"/>
      <c r="G1257" s="1"/>
      <c r="H1257" s="1"/>
      <c r="I1257" s="1"/>
      <c r="J1257" s="1"/>
      <c r="K1257" s="1"/>
      <c r="L1257" s="1"/>
      <c r="M1257" s="1"/>
      <c r="N1257" s="1"/>
      <c r="O1257" s="1"/>
      <c r="P1257" s="1"/>
      <c r="Q1257" s="1"/>
      <c r="R1257" s="1"/>
      <c r="S1257" s="1"/>
      <c r="T1257" s="1"/>
      <c r="U1257" s="1"/>
      <c r="V1257" s="1"/>
      <c r="W1257" s="1"/>
      <c r="X1257" s="1"/>
      <c r="Y1257" s="1"/>
      <c r="Z1257" s="1"/>
    </row>
    <row r="1258" spans="1:26" ht="15.75">
      <c r="A1258" s="1"/>
      <c r="B1258" s="1"/>
      <c r="C1258" s="1"/>
      <c r="D1258" s="1"/>
      <c r="E1258" s="1"/>
      <c r="F1258" s="1"/>
      <c r="G1258" s="1"/>
      <c r="H1258" s="1"/>
      <c r="I1258" s="1"/>
      <c r="J1258" s="1"/>
      <c r="K1258" s="1"/>
      <c r="L1258" s="1"/>
      <c r="M1258" s="1"/>
      <c r="N1258" s="1"/>
      <c r="O1258" s="1"/>
      <c r="P1258" s="1"/>
      <c r="Q1258" s="1"/>
      <c r="R1258" s="1"/>
      <c r="S1258" s="1"/>
      <c r="T1258" s="1"/>
      <c r="U1258" s="1"/>
      <c r="V1258" s="1"/>
      <c r="W1258" s="1"/>
      <c r="X1258" s="1"/>
      <c r="Y1258" s="1"/>
      <c r="Z1258" s="1"/>
    </row>
    <row r="1259" spans="1:26" ht="15.75">
      <c r="A1259" s="1"/>
      <c r="B1259" s="1"/>
      <c r="C1259" s="1"/>
      <c r="D1259" s="1"/>
      <c r="E1259" s="1"/>
      <c r="F1259" s="1"/>
      <c r="G1259" s="1"/>
      <c r="H1259" s="1"/>
      <c r="I1259" s="1"/>
      <c r="J1259" s="1"/>
      <c r="K1259" s="1"/>
      <c r="L1259" s="1"/>
      <c r="M1259" s="1"/>
      <c r="N1259" s="1"/>
      <c r="O1259" s="1"/>
      <c r="P1259" s="1"/>
      <c r="Q1259" s="1"/>
      <c r="R1259" s="1"/>
      <c r="S1259" s="1"/>
      <c r="T1259" s="1"/>
      <c r="U1259" s="1"/>
      <c r="V1259" s="1"/>
      <c r="W1259" s="1"/>
      <c r="X1259" s="1"/>
      <c r="Y1259" s="1"/>
      <c r="Z1259" s="1"/>
    </row>
    <row r="1260" spans="1:26" ht="15.75">
      <c r="A1260" s="1"/>
      <c r="B1260" s="1"/>
      <c r="C1260" s="1"/>
      <c r="D1260" s="1"/>
      <c r="E1260" s="1"/>
      <c r="F1260" s="1"/>
      <c r="G1260" s="1"/>
      <c r="H1260" s="1"/>
      <c r="I1260" s="1"/>
      <c r="J1260" s="1"/>
      <c r="K1260" s="1"/>
      <c r="L1260" s="1"/>
      <c r="M1260" s="1"/>
      <c r="N1260" s="1"/>
      <c r="O1260" s="1"/>
      <c r="P1260" s="1"/>
      <c r="Q1260" s="1"/>
      <c r="R1260" s="1"/>
      <c r="S1260" s="1"/>
      <c r="T1260" s="1"/>
      <c r="U1260" s="1"/>
      <c r="V1260" s="1"/>
      <c r="W1260" s="1"/>
      <c r="X1260" s="1"/>
      <c r="Y1260" s="1"/>
      <c r="Z1260" s="1"/>
    </row>
    <row r="1261" spans="1:26" ht="15.75">
      <c r="A1261" s="1"/>
      <c r="B1261" s="1"/>
      <c r="C1261" s="1"/>
      <c r="D1261" s="1"/>
      <c r="E1261" s="1"/>
      <c r="F1261" s="1"/>
      <c r="G1261" s="1"/>
      <c r="H1261" s="1"/>
      <c r="I1261" s="1"/>
      <c r="J1261" s="1"/>
      <c r="K1261" s="1"/>
      <c r="L1261" s="1"/>
      <c r="M1261" s="1"/>
      <c r="N1261" s="1"/>
      <c r="O1261" s="1"/>
      <c r="P1261" s="1"/>
      <c r="Q1261" s="1"/>
      <c r="R1261" s="1"/>
      <c r="S1261" s="1"/>
      <c r="T1261" s="1"/>
      <c r="U1261" s="1"/>
      <c r="V1261" s="1"/>
      <c r="W1261" s="1"/>
      <c r="X1261" s="1"/>
      <c r="Y1261" s="1"/>
      <c r="Z1261" s="1"/>
    </row>
    <row r="1262" spans="1:26" ht="15.75">
      <c r="A1262" s="1"/>
      <c r="B1262" s="1"/>
      <c r="C1262" s="1"/>
      <c r="D1262" s="1"/>
      <c r="E1262" s="1"/>
      <c r="F1262" s="1"/>
      <c r="G1262" s="1"/>
      <c r="H1262" s="1"/>
      <c r="I1262" s="1"/>
      <c r="J1262" s="1"/>
      <c r="K1262" s="1"/>
      <c r="L1262" s="1"/>
      <c r="M1262" s="1"/>
      <c r="N1262" s="1"/>
      <c r="O1262" s="1"/>
      <c r="P1262" s="1"/>
      <c r="Q1262" s="1"/>
      <c r="R1262" s="1"/>
      <c r="S1262" s="1"/>
      <c r="T1262" s="1"/>
      <c r="U1262" s="1"/>
      <c r="V1262" s="1"/>
      <c r="W1262" s="1"/>
      <c r="X1262" s="1"/>
      <c r="Y1262" s="1"/>
      <c r="Z1262" s="1"/>
    </row>
    <row r="1263" spans="1:26" ht="15.75">
      <c r="A1263" s="1"/>
      <c r="B1263" s="1"/>
      <c r="C1263" s="1"/>
      <c r="D1263" s="1"/>
      <c r="E1263" s="1"/>
      <c r="F1263" s="1"/>
      <c r="G1263" s="1"/>
      <c r="H1263" s="1"/>
      <c r="I1263" s="1"/>
      <c r="J1263" s="1"/>
      <c r="K1263" s="1"/>
      <c r="L1263" s="1"/>
      <c r="M1263" s="1"/>
      <c r="N1263" s="1"/>
      <c r="O1263" s="1"/>
      <c r="P1263" s="1"/>
      <c r="Q1263" s="1"/>
      <c r="R1263" s="1"/>
      <c r="S1263" s="1"/>
      <c r="T1263" s="1"/>
      <c r="U1263" s="1"/>
      <c r="V1263" s="1"/>
      <c r="W1263" s="1"/>
      <c r="X1263" s="1"/>
      <c r="Y1263" s="1"/>
      <c r="Z1263" s="1"/>
    </row>
    <row r="1264" spans="1:26" ht="15.75">
      <c r="A1264" s="1"/>
      <c r="B1264" s="1"/>
      <c r="C1264" s="1"/>
      <c r="D1264" s="1"/>
      <c r="E1264" s="1"/>
      <c r="F1264" s="1"/>
      <c r="G1264" s="1"/>
      <c r="H1264" s="1"/>
      <c r="I1264" s="1"/>
      <c r="J1264" s="1"/>
      <c r="K1264" s="1"/>
      <c r="L1264" s="1"/>
      <c r="M1264" s="1"/>
      <c r="N1264" s="1"/>
      <c r="O1264" s="1"/>
      <c r="P1264" s="1"/>
      <c r="Q1264" s="1"/>
      <c r="R1264" s="1"/>
      <c r="S1264" s="1"/>
      <c r="T1264" s="1"/>
      <c r="U1264" s="1"/>
      <c r="V1264" s="1"/>
      <c r="W1264" s="1"/>
      <c r="X1264" s="1"/>
      <c r="Y1264" s="1"/>
      <c r="Z1264" s="1"/>
    </row>
    <row r="1265" spans="1:26" ht="15.75">
      <c r="A1265" s="1"/>
      <c r="B1265" s="1"/>
      <c r="C1265" s="1"/>
      <c r="D1265" s="1"/>
      <c r="E1265" s="1"/>
      <c r="F1265" s="1"/>
      <c r="G1265" s="1"/>
      <c r="H1265" s="1"/>
      <c r="I1265" s="1"/>
      <c r="J1265" s="1"/>
      <c r="K1265" s="1"/>
      <c r="L1265" s="1"/>
      <c r="M1265" s="1"/>
      <c r="N1265" s="1"/>
      <c r="O1265" s="1"/>
      <c r="P1265" s="1"/>
      <c r="Q1265" s="1"/>
      <c r="R1265" s="1"/>
      <c r="S1265" s="1"/>
      <c r="T1265" s="1"/>
      <c r="U1265" s="1"/>
      <c r="V1265" s="1"/>
      <c r="W1265" s="1"/>
      <c r="X1265" s="1"/>
      <c r="Y1265" s="1"/>
      <c r="Z1265" s="1"/>
    </row>
    <row r="1266" spans="1:26" ht="15.75">
      <c r="A1266" s="1"/>
      <c r="B1266" s="1"/>
      <c r="C1266" s="1"/>
      <c r="D1266" s="1"/>
      <c r="E1266" s="1"/>
      <c r="F1266" s="1"/>
      <c r="G1266" s="1"/>
      <c r="H1266" s="1"/>
      <c r="I1266" s="1"/>
      <c r="J1266" s="1"/>
      <c r="K1266" s="1"/>
      <c r="L1266" s="1"/>
      <c r="M1266" s="1"/>
      <c r="N1266" s="1"/>
      <c r="O1266" s="1"/>
      <c r="P1266" s="1"/>
      <c r="Q1266" s="1"/>
      <c r="R1266" s="1"/>
      <c r="S1266" s="1"/>
      <c r="T1266" s="1"/>
      <c r="U1266" s="1"/>
      <c r="V1266" s="1"/>
      <c r="W1266" s="1"/>
      <c r="X1266" s="1"/>
      <c r="Y1266" s="1"/>
      <c r="Z1266" s="1"/>
    </row>
    <row r="1267" spans="1:26" ht="15.75">
      <c r="A1267" s="1"/>
      <c r="B1267" s="1"/>
      <c r="C1267" s="1"/>
      <c r="D1267" s="1"/>
      <c r="E1267" s="1"/>
      <c r="F1267" s="1"/>
      <c r="G1267" s="1"/>
      <c r="H1267" s="1"/>
      <c r="I1267" s="1"/>
      <c r="J1267" s="1"/>
      <c r="K1267" s="1"/>
      <c r="L1267" s="1"/>
      <c r="M1267" s="1"/>
      <c r="N1267" s="1"/>
      <c r="O1267" s="1"/>
      <c r="P1267" s="1"/>
      <c r="Q1267" s="1"/>
      <c r="R1267" s="1"/>
      <c r="S1267" s="1"/>
      <c r="T1267" s="1"/>
      <c r="U1267" s="1"/>
      <c r="V1267" s="1"/>
      <c r="W1267" s="1"/>
      <c r="X1267" s="1"/>
      <c r="Y1267" s="1"/>
      <c r="Z1267" s="1"/>
    </row>
    <row r="1268" spans="1:26" ht="15.75">
      <c r="A1268" s="1"/>
      <c r="B1268" s="1"/>
      <c r="C1268" s="1"/>
      <c r="D1268" s="1"/>
      <c r="E1268" s="1"/>
      <c r="F1268" s="1"/>
      <c r="G1268" s="1"/>
      <c r="H1268" s="1"/>
      <c r="I1268" s="1"/>
      <c r="J1268" s="1"/>
      <c r="K1268" s="1"/>
      <c r="L1268" s="1"/>
      <c r="M1268" s="1"/>
      <c r="N1268" s="1"/>
      <c r="O1268" s="1"/>
      <c r="P1268" s="1"/>
      <c r="Q1268" s="1"/>
      <c r="R1268" s="1"/>
      <c r="S1268" s="1"/>
      <c r="T1268" s="1"/>
      <c r="U1268" s="1"/>
      <c r="V1268" s="1"/>
      <c r="W1268" s="1"/>
      <c r="X1268" s="1"/>
      <c r="Y1268" s="1"/>
      <c r="Z1268" s="1"/>
    </row>
    <row r="1269" spans="1:26" ht="15.75">
      <c r="A1269" s="1"/>
      <c r="B1269" s="1"/>
      <c r="C1269" s="1"/>
      <c r="D1269" s="1"/>
      <c r="E1269" s="1"/>
      <c r="F1269" s="1"/>
      <c r="G1269" s="1"/>
      <c r="H1269" s="1"/>
      <c r="I1269" s="1"/>
      <c r="J1269" s="1"/>
      <c r="K1269" s="1"/>
      <c r="L1269" s="1"/>
      <c r="M1269" s="1"/>
      <c r="N1269" s="1"/>
      <c r="O1269" s="1"/>
      <c r="P1269" s="1"/>
      <c r="Q1269" s="1"/>
      <c r="R1269" s="1"/>
      <c r="S1269" s="1"/>
      <c r="T1269" s="1"/>
      <c r="U1269" s="1"/>
      <c r="V1269" s="1"/>
      <c r="W1269" s="1"/>
      <c r="X1269" s="1"/>
      <c r="Y1269" s="1"/>
      <c r="Z1269" s="1"/>
    </row>
    <row r="1270" spans="1:26" ht="15.75">
      <c r="A1270" s="1"/>
      <c r="B1270" s="1"/>
      <c r="C1270" s="1"/>
      <c r="D1270" s="1"/>
      <c r="E1270" s="1"/>
      <c r="F1270" s="1"/>
      <c r="G1270" s="1"/>
      <c r="H1270" s="1"/>
      <c r="I1270" s="1"/>
      <c r="J1270" s="1"/>
      <c r="K1270" s="1"/>
      <c r="L1270" s="1"/>
      <c r="M1270" s="1"/>
      <c r="N1270" s="1"/>
      <c r="O1270" s="1"/>
      <c r="P1270" s="1"/>
      <c r="Q1270" s="1"/>
      <c r="R1270" s="1"/>
      <c r="S1270" s="1"/>
      <c r="T1270" s="1"/>
      <c r="U1270" s="1"/>
      <c r="V1270" s="1"/>
      <c r="W1270" s="1"/>
      <c r="X1270" s="1"/>
      <c r="Y1270" s="1"/>
      <c r="Z1270" s="1"/>
    </row>
    <row r="1271" spans="1:26" ht="15.75">
      <c r="A1271" s="1"/>
      <c r="B1271" s="1"/>
      <c r="C1271" s="1"/>
      <c r="D1271" s="1"/>
      <c r="E1271" s="1"/>
      <c r="F1271" s="1"/>
      <c r="G1271" s="1"/>
      <c r="H1271" s="1"/>
      <c r="I1271" s="1"/>
      <c r="J1271" s="1"/>
      <c r="K1271" s="1"/>
      <c r="L1271" s="1"/>
      <c r="M1271" s="1"/>
      <c r="N1271" s="1"/>
      <c r="O1271" s="1"/>
      <c r="P1271" s="1"/>
      <c r="Q1271" s="1"/>
      <c r="R1271" s="1"/>
      <c r="S1271" s="1"/>
      <c r="T1271" s="1"/>
      <c r="U1271" s="1"/>
      <c r="V1271" s="1"/>
      <c r="W1271" s="1"/>
      <c r="X1271" s="1"/>
      <c r="Y1271" s="1"/>
      <c r="Z1271" s="1"/>
    </row>
    <row r="1272" spans="1:26" ht="15.75">
      <c r="A1272" s="1"/>
      <c r="B1272" s="1"/>
      <c r="C1272" s="1"/>
      <c r="D1272" s="1"/>
      <c r="E1272" s="1"/>
      <c r="F1272" s="1"/>
      <c r="G1272" s="1"/>
      <c r="H1272" s="1"/>
      <c r="I1272" s="1"/>
      <c r="J1272" s="1"/>
      <c r="K1272" s="1"/>
      <c r="L1272" s="1"/>
      <c r="M1272" s="1"/>
      <c r="N1272" s="1"/>
      <c r="O1272" s="1"/>
      <c r="P1272" s="1"/>
      <c r="Q1272" s="1"/>
      <c r="R1272" s="1"/>
      <c r="S1272" s="1"/>
      <c r="T1272" s="1"/>
      <c r="U1272" s="1"/>
      <c r="V1272" s="1"/>
      <c r="W1272" s="1"/>
      <c r="X1272" s="1"/>
      <c r="Y1272" s="1"/>
      <c r="Z1272" s="1"/>
    </row>
    <row r="1273" spans="1:26" ht="15.75">
      <c r="A1273" s="1"/>
      <c r="B1273" s="1"/>
      <c r="C1273" s="1"/>
      <c r="D1273" s="1"/>
      <c r="E1273" s="1"/>
      <c r="F1273" s="1"/>
      <c r="G1273" s="1"/>
      <c r="H1273" s="1"/>
      <c r="I1273" s="1"/>
      <c r="J1273" s="1"/>
      <c r="K1273" s="1"/>
      <c r="L1273" s="1"/>
      <c r="M1273" s="1"/>
      <c r="N1273" s="1"/>
      <c r="O1273" s="1"/>
      <c r="P1273" s="1"/>
      <c r="Q1273" s="1"/>
      <c r="R1273" s="1"/>
      <c r="S1273" s="1"/>
      <c r="T1273" s="1"/>
      <c r="U1273" s="1"/>
      <c r="V1273" s="1"/>
      <c r="W1273" s="1"/>
      <c r="X1273" s="1"/>
      <c r="Y1273" s="1"/>
      <c r="Z1273" s="1"/>
    </row>
    <row r="1274" spans="1:26" ht="15.75">
      <c r="A1274" s="1"/>
      <c r="B1274" s="1"/>
      <c r="C1274" s="1"/>
      <c r="D1274" s="1"/>
      <c r="E1274" s="1"/>
      <c r="F1274" s="1"/>
      <c r="G1274" s="1"/>
      <c r="H1274" s="1"/>
      <c r="I1274" s="1"/>
      <c r="J1274" s="1"/>
      <c r="K1274" s="1"/>
      <c r="L1274" s="1"/>
      <c r="M1274" s="1"/>
      <c r="N1274" s="1"/>
      <c r="O1274" s="1"/>
      <c r="P1274" s="1"/>
      <c r="Q1274" s="1"/>
      <c r="R1274" s="1"/>
      <c r="S1274" s="1"/>
      <c r="T1274" s="1"/>
      <c r="U1274" s="1"/>
      <c r="V1274" s="1"/>
      <c r="W1274" s="1"/>
      <c r="X1274" s="1"/>
      <c r="Y1274" s="1"/>
      <c r="Z1274" s="1"/>
    </row>
    <row r="1275" spans="1:26" ht="15.75">
      <c r="A1275" s="1"/>
      <c r="B1275" s="1"/>
      <c r="C1275" s="1"/>
      <c r="D1275" s="1"/>
      <c r="E1275" s="1"/>
      <c r="F1275" s="1"/>
      <c r="G1275" s="1"/>
      <c r="H1275" s="1"/>
      <c r="I1275" s="1"/>
      <c r="J1275" s="1"/>
      <c r="K1275" s="1"/>
      <c r="L1275" s="1"/>
      <c r="M1275" s="1"/>
      <c r="N1275" s="1"/>
      <c r="O1275" s="1"/>
      <c r="P1275" s="1"/>
      <c r="Q1275" s="1"/>
      <c r="R1275" s="1"/>
      <c r="S1275" s="1"/>
      <c r="T1275" s="1"/>
      <c r="U1275" s="1"/>
      <c r="V1275" s="1"/>
      <c r="W1275" s="1"/>
      <c r="X1275" s="1"/>
      <c r="Y1275" s="1"/>
      <c r="Z1275" s="1"/>
    </row>
    <row r="1276" spans="1:26" ht="15.75">
      <c r="A1276" s="1"/>
      <c r="B1276" s="1"/>
      <c r="C1276" s="1"/>
      <c r="D1276" s="1"/>
      <c r="E1276" s="1"/>
      <c r="F1276" s="1"/>
      <c r="G1276" s="1"/>
      <c r="H1276" s="1"/>
      <c r="I1276" s="1"/>
      <c r="J1276" s="1"/>
      <c r="K1276" s="1"/>
      <c r="L1276" s="1"/>
      <c r="M1276" s="1"/>
      <c r="N1276" s="1"/>
      <c r="O1276" s="1"/>
      <c r="P1276" s="1"/>
      <c r="Q1276" s="1"/>
      <c r="R1276" s="1"/>
      <c r="S1276" s="1"/>
      <c r="T1276" s="1"/>
      <c r="U1276" s="1"/>
      <c r="V1276" s="1"/>
      <c r="W1276" s="1"/>
      <c r="X1276" s="1"/>
      <c r="Y1276" s="1"/>
      <c r="Z1276" s="1"/>
    </row>
    <row r="1277" spans="1:26" ht="15.75">
      <c r="A1277" s="1"/>
      <c r="B1277" s="1"/>
      <c r="C1277" s="1"/>
      <c r="D1277" s="1"/>
      <c r="E1277" s="1"/>
      <c r="F1277" s="1"/>
      <c r="G1277" s="1"/>
      <c r="H1277" s="1"/>
      <c r="I1277" s="1"/>
      <c r="J1277" s="1"/>
      <c r="K1277" s="1"/>
      <c r="L1277" s="1"/>
      <c r="M1277" s="1"/>
      <c r="N1277" s="1"/>
      <c r="O1277" s="1"/>
      <c r="P1277" s="1"/>
      <c r="Q1277" s="1"/>
      <c r="R1277" s="1"/>
      <c r="S1277" s="1"/>
      <c r="T1277" s="1"/>
      <c r="U1277" s="1"/>
      <c r="V1277" s="1"/>
      <c r="W1277" s="1"/>
      <c r="X1277" s="1"/>
      <c r="Y1277" s="1"/>
      <c r="Z1277" s="1"/>
    </row>
    <row r="1278" spans="1:26" ht="15.75">
      <c r="A1278" s="1"/>
      <c r="B1278" s="1"/>
      <c r="C1278" s="1"/>
      <c r="D1278" s="1"/>
      <c r="E1278" s="1"/>
      <c r="F1278" s="1"/>
      <c r="G1278" s="1"/>
      <c r="H1278" s="1"/>
      <c r="I1278" s="1"/>
      <c r="J1278" s="1"/>
      <c r="K1278" s="1"/>
      <c r="L1278" s="1"/>
      <c r="M1278" s="1"/>
      <c r="N1278" s="1"/>
      <c r="O1278" s="1"/>
      <c r="P1278" s="1"/>
      <c r="Q1278" s="1"/>
      <c r="R1278" s="1"/>
      <c r="S1278" s="1"/>
      <c r="T1278" s="1"/>
      <c r="U1278" s="1"/>
      <c r="V1278" s="1"/>
      <c r="W1278" s="1"/>
      <c r="X1278" s="1"/>
      <c r="Y1278" s="1"/>
      <c r="Z1278" s="1"/>
    </row>
    <row r="1279" spans="1:26" ht="15.75">
      <c r="A1279" s="1"/>
      <c r="B1279" s="1"/>
      <c r="C1279" s="1"/>
      <c r="D1279" s="1"/>
      <c r="E1279" s="1"/>
      <c r="F1279" s="1"/>
      <c r="G1279" s="1"/>
      <c r="H1279" s="1"/>
      <c r="I1279" s="1"/>
      <c r="J1279" s="1"/>
      <c r="K1279" s="1"/>
      <c r="L1279" s="1"/>
      <c r="M1279" s="1"/>
      <c r="N1279" s="1"/>
      <c r="O1279" s="1"/>
      <c r="P1279" s="1"/>
      <c r="Q1279" s="1"/>
      <c r="R1279" s="1"/>
      <c r="S1279" s="1"/>
      <c r="T1279" s="1"/>
      <c r="U1279" s="1"/>
      <c r="V1279" s="1"/>
      <c r="W1279" s="1"/>
      <c r="X1279" s="1"/>
      <c r="Y1279" s="1"/>
      <c r="Z1279" s="1"/>
    </row>
    <row r="1280" spans="1:26" ht="15.75">
      <c r="A1280" s="1"/>
      <c r="B1280" s="1"/>
      <c r="C1280" s="1"/>
      <c r="D1280" s="1"/>
      <c r="E1280" s="1"/>
      <c r="F1280" s="1"/>
      <c r="G1280" s="1"/>
      <c r="H1280" s="1"/>
      <c r="I1280" s="1"/>
      <c r="J1280" s="1"/>
      <c r="K1280" s="1"/>
      <c r="L1280" s="1"/>
      <c r="M1280" s="1"/>
      <c r="N1280" s="1"/>
      <c r="O1280" s="1"/>
      <c r="P1280" s="1"/>
      <c r="Q1280" s="1"/>
      <c r="R1280" s="1"/>
      <c r="S1280" s="1"/>
      <c r="T1280" s="1"/>
      <c r="U1280" s="1"/>
      <c r="V1280" s="1"/>
      <c r="W1280" s="1"/>
      <c r="X1280" s="1"/>
      <c r="Y1280" s="1"/>
      <c r="Z1280" s="1"/>
    </row>
    <row r="1281" spans="1:26" ht="15.75">
      <c r="A1281" s="1"/>
      <c r="B1281" s="1"/>
      <c r="C1281" s="1"/>
      <c r="D1281" s="1"/>
      <c r="E1281" s="1"/>
      <c r="F1281" s="1"/>
      <c r="G1281" s="1"/>
      <c r="H1281" s="1"/>
      <c r="I1281" s="1"/>
      <c r="J1281" s="1"/>
      <c r="K1281" s="1"/>
      <c r="L1281" s="1"/>
      <c r="M1281" s="1"/>
      <c r="N1281" s="1"/>
      <c r="O1281" s="1"/>
      <c r="P1281" s="1"/>
      <c r="Q1281" s="1"/>
      <c r="R1281" s="1"/>
      <c r="S1281" s="1"/>
      <c r="T1281" s="1"/>
      <c r="U1281" s="1"/>
      <c r="V1281" s="1"/>
      <c r="W1281" s="1"/>
      <c r="X1281" s="1"/>
      <c r="Y1281" s="1"/>
      <c r="Z1281" s="1"/>
    </row>
    <row r="1282" spans="1:26" ht="15.75">
      <c r="A1282" s="1"/>
      <c r="B1282" s="1"/>
      <c r="C1282" s="1"/>
      <c r="D1282" s="1"/>
      <c r="E1282" s="1"/>
      <c r="F1282" s="1"/>
      <c r="G1282" s="1"/>
      <c r="H1282" s="1"/>
      <c r="I1282" s="1"/>
      <c r="J1282" s="1"/>
      <c r="K1282" s="1"/>
      <c r="L1282" s="1"/>
      <c r="M1282" s="1"/>
      <c r="N1282" s="1"/>
      <c r="O1282" s="1"/>
      <c r="P1282" s="1"/>
      <c r="Q1282" s="1"/>
      <c r="R1282" s="1"/>
      <c r="S1282" s="1"/>
      <c r="T1282" s="1"/>
      <c r="U1282" s="1"/>
      <c r="V1282" s="1"/>
      <c r="W1282" s="1"/>
      <c r="X1282" s="1"/>
      <c r="Y1282" s="1"/>
      <c r="Z1282" s="1"/>
    </row>
    <row r="1283" spans="1:26" ht="15.75">
      <c r="A1283" s="1"/>
      <c r="B1283" s="1"/>
      <c r="C1283" s="1"/>
      <c r="D1283" s="1"/>
      <c r="E1283" s="1"/>
      <c r="F1283" s="1"/>
      <c r="G1283" s="1"/>
      <c r="H1283" s="1"/>
      <c r="I1283" s="1"/>
      <c r="J1283" s="1"/>
      <c r="K1283" s="1"/>
      <c r="L1283" s="1"/>
      <c r="M1283" s="1"/>
      <c r="N1283" s="1"/>
      <c r="O1283" s="1"/>
      <c r="P1283" s="1"/>
      <c r="Q1283" s="1"/>
      <c r="R1283" s="1"/>
      <c r="S1283" s="1"/>
      <c r="T1283" s="1"/>
      <c r="U1283" s="1"/>
      <c r="V1283" s="1"/>
      <c r="W1283" s="1"/>
      <c r="X1283" s="1"/>
      <c r="Y1283" s="1"/>
      <c r="Z1283" s="1"/>
    </row>
    <row r="1284" spans="1:26" ht="15.75">
      <c r="A1284" s="1"/>
      <c r="B1284" s="1"/>
      <c r="C1284" s="1"/>
      <c r="D1284" s="1"/>
      <c r="E1284" s="1"/>
      <c r="F1284" s="1"/>
      <c r="G1284" s="1"/>
      <c r="H1284" s="1"/>
      <c r="I1284" s="1"/>
      <c r="J1284" s="1"/>
      <c r="K1284" s="1"/>
      <c r="L1284" s="1"/>
      <c r="M1284" s="1"/>
      <c r="N1284" s="1"/>
      <c r="O1284" s="1"/>
      <c r="P1284" s="1"/>
      <c r="Q1284" s="1"/>
      <c r="R1284" s="1"/>
      <c r="S1284" s="1"/>
      <c r="T1284" s="1"/>
      <c r="U1284" s="1"/>
      <c r="V1284" s="1"/>
      <c r="W1284" s="1"/>
      <c r="X1284" s="1"/>
      <c r="Y1284" s="1"/>
      <c r="Z1284" s="1"/>
    </row>
    <row r="1285" spans="1:26" ht="15.75">
      <c r="A1285" s="1"/>
      <c r="B1285" s="1"/>
      <c r="C1285" s="1"/>
      <c r="D1285" s="1"/>
      <c r="E1285" s="1"/>
      <c r="F1285" s="1"/>
      <c r="G1285" s="1"/>
      <c r="H1285" s="1"/>
      <c r="I1285" s="1"/>
      <c r="J1285" s="1"/>
      <c r="K1285" s="1"/>
      <c r="L1285" s="1"/>
      <c r="M1285" s="1"/>
      <c r="N1285" s="1"/>
      <c r="O1285" s="1"/>
      <c r="P1285" s="1"/>
      <c r="Q1285" s="1"/>
      <c r="R1285" s="1"/>
      <c r="S1285" s="1"/>
      <c r="T1285" s="1"/>
      <c r="U1285" s="1"/>
      <c r="V1285" s="1"/>
      <c r="W1285" s="1"/>
      <c r="X1285" s="1"/>
      <c r="Y1285" s="1"/>
      <c r="Z1285" s="1"/>
    </row>
    <row r="1286" spans="1:26" ht="15.75">
      <c r="A1286" s="1"/>
      <c r="B1286" s="1"/>
      <c r="C1286" s="1"/>
      <c r="D1286" s="1"/>
      <c r="E1286" s="1"/>
      <c r="F1286" s="1"/>
      <c r="G1286" s="1"/>
      <c r="H1286" s="1"/>
      <c r="I1286" s="1"/>
      <c r="J1286" s="1"/>
      <c r="K1286" s="1"/>
      <c r="L1286" s="1"/>
      <c r="M1286" s="1"/>
      <c r="N1286" s="1"/>
      <c r="O1286" s="1"/>
      <c r="P1286" s="1"/>
      <c r="Q1286" s="1"/>
      <c r="R1286" s="1"/>
      <c r="S1286" s="1"/>
      <c r="T1286" s="1"/>
      <c r="U1286" s="1"/>
      <c r="V1286" s="1"/>
      <c r="W1286" s="1"/>
      <c r="X1286" s="1"/>
      <c r="Y1286" s="1"/>
      <c r="Z1286" s="1"/>
    </row>
    <row r="1287" spans="1:26" ht="15.75">
      <c r="A1287" s="1"/>
      <c r="B1287" s="1"/>
      <c r="C1287" s="1"/>
      <c r="D1287" s="1"/>
      <c r="E1287" s="1"/>
      <c r="F1287" s="1"/>
      <c r="G1287" s="1"/>
      <c r="H1287" s="1"/>
      <c r="I1287" s="1"/>
      <c r="J1287" s="1"/>
      <c r="K1287" s="1"/>
      <c r="L1287" s="1"/>
      <c r="M1287" s="1"/>
      <c r="N1287" s="1"/>
      <c r="O1287" s="1"/>
      <c r="P1287" s="1"/>
      <c r="Q1287" s="1"/>
      <c r="R1287" s="1"/>
      <c r="S1287" s="1"/>
      <c r="T1287" s="1"/>
      <c r="U1287" s="1"/>
      <c r="V1287" s="1"/>
      <c r="W1287" s="1"/>
      <c r="X1287" s="1"/>
      <c r="Y1287" s="1"/>
      <c r="Z1287" s="1"/>
    </row>
    <row r="1288" spans="1:26" ht="15.75">
      <c r="A1288" s="1"/>
      <c r="B1288" s="1"/>
      <c r="C1288" s="1"/>
      <c r="D1288" s="1"/>
      <c r="E1288" s="1"/>
      <c r="F1288" s="1"/>
      <c r="G1288" s="1"/>
      <c r="H1288" s="1"/>
      <c r="I1288" s="1"/>
      <c r="J1288" s="1"/>
      <c r="K1288" s="1"/>
      <c r="L1288" s="1"/>
      <c r="M1288" s="1"/>
      <c r="N1288" s="1"/>
      <c r="O1288" s="1"/>
      <c r="P1288" s="1"/>
      <c r="Q1288" s="1"/>
      <c r="R1288" s="1"/>
      <c r="S1288" s="1"/>
      <c r="T1288" s="1"/>
      <c r="U1288" s="1"/>
      <c r="V1288" s="1"/>
      <c r="W1288" s="1"/>
      <c r="X1288" s="1"/>
      <c r="Y1288" s="1"/>
      <c r="Z1288" s="1"/>
    </row>
    <row r="1289" spans="1:26" ht="15.75">
      <c r="A1289" s="1"/>
      <c r="B1289" s="1"/>
      <c r="C1289" s="1"/>
      <c r="D1289" s="1"/>
      <c r="E1289" s="1"/>
      <c r="F1289" s="1"/>
      <c r="G1289" s="1"/>
      <c r="H1289" s="1"/>
      <c r="I1289" s="1"/>
      <c r="J1289" s="1"/>
      <c r="K1289" s="1"/>
      <c r="L1289" s="1"/>
      <c r="M1289" s="1"/>
      <c r="N1289" s="1"/>
      <c r="O1289" s="1"/>
      <c r="P1289" s="1"/>
      <c r="Q1289" s="1"/>
      <c r="R1289" s="1"/>
      <c r="S1289" s="1"/>
      <c r="T1289" s="1"/>
      <c r="U1289" s="1"/>
      <c r="V1289" s="1"/>
      <c r="W1289" s="1"/>
      <c r="X1289" s="1"/>
      <c r="Y1289" s="1"/>
      <c r="Z1289" s="1"/>
    </row>
    <row r="1290" spans="1:26" ht="15.75">
      <c r="A1290" s="1"/>
      <c r="B1290" s="1"/>
      <c r="C1290" s="1"/>
      <c r="D1290" s="1"/>
      <c r="E1290" s="1"/>
      <c r="F1290" s="1"/>
      <c r="G1290" s="1"/>
      <c r="H1290" s="1"/>
      <c r="I1290" s="1"/>
      <c r="J1290" s="1"/>
      <c r="K1290" s="1"/>
      <c r="L1290" s="1"/>
      <c r="M1290" s="1"/>
      <c r="N1290" s="1"/>
      <c r="O1290" s="1"/>
      <c r="P1290" s="1"/>
      <c r="Q1290" s="1"/>
      <c r="R1290" s="1"/>
      <c r="S1290" s="1"/>
      <c r="T1290" s="1"/>
      <c r="U1290" s="1"/>
      <c r="V1290" s="1"/>
      <c r="W1290" s="1"/>
      <c r="X1290" s="1"/>
      <c r="Y1290" s="1"/>
      <c r="Z1290" s="1"/>
    </row>
    <row r="1291" spans="1:26" ht="15.75">
      <c r="A1291" s="1"/>
      <c r="B1291" s="1"/>
      <c r="C1291" s="1"/>
      <c r="D1291" s="1"/>
      <c r="E1291" s="1"/>
      <c r="F1291" s="1"/>
      <c r="G1291" s="1"/>
      <c r="H1291" s="1"/>
      <c r="I1291" s="1"/>
      <c r="J1291" s="1"/>
      <c r="K1291" s="1"/>
      <c r="L1291" s="1"/>
      <c r="M1291" s="1"/>
      <c r="N1291" s="1"/>
      <c r="O1291" s="1"/>
      <c r="P1291" s="1"/>
      <c r="Q1291" s="1"/>
      <c r="R1291" s="1"/>
      <c r="S1291" s="1"/>
      <c r="T1291" s="1"/>
      <c r="U1291" s="1"/>
      <c r="V1291" s="1"/>
      <c r="W1291" s="1"/>
      <c r="X1291" s="1"/>
      <c r="Y1291" s="1"/>
      <c r="Z1291" s="1"/>
    </row>
    <row r="1292" spans="1:26" ht="15.75">
      <c r="A1292" s="1"/>
      <c r="B1292" s="1"/>
      <c r="C1292" s="1"/>
      <c r="D1292" s="1"/>
      <c r="E1292" s="1"/>
      <c r="F1292" s="1"/>
      <c r="G1292" s="1"/>
      <c r="H1292" s="1"/>
      <c r="I1292" s="1"/>
      <c r="J1292" s="1"/>
      <c r="K1292" s="1"/>
      <c r="L1292" s="1"/>
      <c r="M1292" s="1"/>
      <c r="N1292" s="1"/>
      <c r="O1292" s="1"/>
      <c r="P1292" s="1"/>
      <c r="Q1292" s="1"/>
      <c r="R1292" s="1"/>
      <c r="S1292" s="1"/>
      <c r="T1292" s="1"/>
      <c r="U1292" s="1"/>
      <c r="V1292" s="1"/>
      <c r="W1292" s="1"/>
      <c r="X1292" s="1"/>
      <c r="Y1292" s="1"/>
      <c r="Z1292" s="1"/>
    </row>
    <row r="1293" spans="1:26" ht="15.75">
      <c r="A1293" s="1"/>
      <c r="B1293" s="1"/>
      <c r="C1293" s="1"/>
      <c r="D1293" s="1"/>
      <c r="E1293" s="1"/>
      <c r="F1293" s="1"/>
      <c r="G1293" s="1"/>
      <c r="H1293" s="1"/>
      <c r="I1293" s="1"/>
      <c r="J1293" s="1"/>
      <c r="K1293" s="1"/>
      <c r="L1293" s="1"/>
      <c r="M1293" s="1"/>
      <c r="N1293" s="1"/>
      <c r="O1293" s="1"/>
      <c r="P1293" s="1"/>
      <c r="Q1293" s="1"/>
      <c r="R1293" s="1"/>
      <c r="S1293" s="1"/>
      <c r="T1293" s="1"/>
      <c r="U1293" s="1"/>
      <c r="V1293" s="1"/>
      <c r="W1293" s="1"/>
      <c r="X1293" s="1"/>
      <c r="Y1293" s="1"/>
      <c r="Z1293" s="1"/>
    </row>
    <row r="1294" spans="1:26" ht="15.75">
      <c r="A1294" s="1"/>
      <c r="B1294" s="1"/>
      <c r="C1294" s="1"/>
      <c r="D1294" s="1"/>
      <c r="E1294" s="1"/>
      <c r="F1294" s="1"/>
      <c r="G1294" s="1"/>
      <c r="H1294" s="1"/>
      <c r="I1294" s="1"/>
      <c r="J1294" s="1"/>
      <c r="K1294" s="1"/>
      <c r="L1294" s="1"/>
      <c r="M1294" s="1"/>
      <c r="N1294" s="1"/>
      <c r="O1294" s="1"/>
      <c r="P1294" s="1"/>
      <c r="Q1294" s="1"/>
      <c r="R1294" s="1"/>
      <c r="S1294" s="1"/>
      <c r="T1294" s="1"/>
      <c r="U1294" s="1"/>
      <c r="V1294" s="1"/>
      <c r="W1294" s="1"/>
      <c r="X1294" s="1"/>
      <c r="Y1294" s="1"/>
      <c r="Z1294" s="1"/>
    </row>
    <row r="1295" spans="1:26" ht="15.75">
      <c r="A1295" s="1"/>
      <c r="B1295" s="1"/>
      <c r="C1295" s="1"/>
      <c r="D1295" s="1"/>
      <c r="E1295" s="1"/>
      <c r="F1295" s="1"/>
      <c r="G1295" s="1"/>
      <c r="H1295" s="1"/>
      <c r="I1295" s="1"/>
      <c r="J1295" s="1"/>
      <c r="K1295" s="1"/>
      <c r="L1295" s="1"/>
      <c r="M1295" s="1"/>
      <c r="N1295" s="1"/>
      <c r="O1295" s="1"/>
      <c r="P1295" s="1"/>
      <c r="Q1295" s="1"/>
      <c r="R1295" s="1"/>
      <c r="S1295" s="1"/>
      <c r="T1295" s="1"/>
      <c r="U1295" s="1"/>
      <c r="V1295" s="1"/>
      <c r="W1295" s="1"/>
      <c r="X1295" s="1"/>
      <c r="Y1295" s="1"/>
      <c r="Z1295" s="1"/>
    </row>
    <row r="1296" spans="1:26" ht="15.75">
      <c r="A1296" s="1"/>
      <c r="B1296" s="1"/>
      <c r="C1296" s="1"/>
      <c r="D1296" s="1"/>
      <c r="E1296" s="1"/>
      <c r="F1296" s="1"/>
      <c r="G1296" s="1"/>
      <c r="H1296" s="1"/>
      <c r="I1296" s="1"/>
      <c r="J1296" s="1"/>
      <c r="K1296" s="1"/>
      <c r="L1296" s="1"/>
      <c r="M1296" s="1"/>
      <c r="N1296" s="1"/>
      <c r="O1296" s="1"/>
      <c r="P1296" s="1"/>
      <c r="Q1296" s="1"/>
      <c r="R1296" s="1"/>
      <c r="S1296" s="1"/>
      <c r="T1296" s="1"/>
      <c r="U1296" s="1"/>
      <c r="V1296" s="1"/>
      <c r="W1296" s="1"/>
      <c r="X1296" s="1"/>
      <c r="Y1296" s="1"/>
      <c r="Z1296" s="1"/>
    </row>
    <row r="1297" spans="1:26" ht="15.75">
      <c r="A1297" s="1"/>
      <c r="B1297" s="1"/>
      <c r="C1297" s="1"/>
      <c r="D1297" s="1"/>
      <c r="E1297" s="1"/>
      <c r="F1297" s="1"/>
      <c r="G1297" s="1"/>
      <c r="H1297" s="1"/>
      <c r="I1297" s="1"/>
      <c r="J1297" s="1"/>
      <c r="K1297" s="1"/>
      <c r="L1297" s="1"/>
      <c r="M1297" s="1"/>
      <c r="N1297" s="1"/>
      <c r="O1297" s="1"/>
      <c r="P1297" s="1"/>
      <c r="Q1297" s="1"/>
      <c r="R1297" s="1"/>
      <c r="S1297" s="1"/>
      <c r="T1297" s="1"/>
      <c r="U1297" s="1"/>
      <c r="V1297" s="1"/>
      <c r="W1297" s="1"/>
      <c r="X1297" s="1"/>
      <c r="Y1297" s="1"/>
      <c r="Z1297" s="1"/>
    </row>
    <row r="1298" spans="1:26" ht="15.75">
      <c r="A1298" s="1"/>
      <c r="B1298" s="1"/>
      <c r="C1298" s="1"/>
      <c r="D1298" s="1"/>
      <c r="E1298" s="1"/>
      <c r="F1298" s="1"/>
      <c r="G1298" s="1"/>
      <c r="H1298" s="1"/>
      <c r="I1298" s="1"/>
      <c r="J1298" s="1"/>
      <c r="K1298" s="1"/>
      <c r="L1298" s="1"/>
      <c r="M1298" s="1"/>
      <c r="N1298" s="1"/>
      <c r="O1298" s="1"/>
      <c r="P1298" s="1"/>
      <c r="Q1298" s="1"/>
      <c r="R1298" s="1"/>
      <c r="S1298" s="1"/>
      <c r="T1298" s="1"/>
      <c r="U1298" s="1"/>
      <c r="V1298" s="1"/>
      <c r="W1298" s="1"/>
      <c r="X1298" s="1"/>
      <c r="Y1298" s="1"/>
      <c r="Z1298" s="1"/>
    </row>
    <row r="1299" spans="1:26" ht="15.75">
      <c r="A1299" s="1"/>
      <c r="B1299" s="1"/>
      <c r="C1299" s="1"/>
      <c r="D1299" s="1"/>
      <c r="E1299" s="1"/>
      <c r="F1299" s="1"/>
      <c r="G1299" s="1"/>
      <c r="H1299" s="1"/>
      <c r="I1299" s="1"/>
      <c r="J1299" s="1"/>
      <c r="K1299" s="1"/>
      <c r="L1299" s="1"/>
      <c r="M1299" s="1"/>
      <c r="N1299" s="1"/>
      <c r="O1299" s="1"/>
      <c r="P1299" s="1"/>
      <c r="Q1299" s="1"/>
      <c r="R1299" s="1"/>
      <c r="S1299" s="1"/>
      <c r="T1299" s="1"/>
      <c r="U1299" s="1"/>
      <c r="V1299" s="1"/>
      <c r="W1299" s="1"/>
      <c r="X1299" s="1"/>
      <c r="Y1299" s="1"/>
      <c r="Z1299" s="1"/>
    </row>
    <row r="1300" spans="1:26" ht="15.75">
      <c r="A1300" s="1"/>
      <c r="B1300" s="1"/>
      <c r="C1300" s="1"/>
      <c r="D1300" s="1"/>
      <c r="E1300" s="1"/>
      <c r="F1300" s="1"/>
      <c r="G1300" s="1"/>
      <c r="H1300" s="1"/>
      <c r="I1300" s="1"/>
      <c r="J1300" s="1"/>
      <c r="K1300" s="1"/>
      <c r="L1300" s="1"/>
      <c r="M1300" s="1"/>
      <c r="N1300" s="1"/>
      <c r="O1300" s="1"/>
      <c r="P1300" s="1"/>
      <c r="Q1300" s="1"/>
      <c r="R1300" s="1"/>
      <c r="S1300" s="1"/>
      <c r="T1300" s="1"/>
      <c r="U1300" s="1"/>
      <c r="V1300" s="1"/>
      <c r="W1300" s="1"/>
      <c r="X1300" s="1"/>
      <c r="Y1300" s="1"/>
      <c r="Z1300" s="1"/>
    </row>
    <row r="1301" spans="1:26" ht="15.75">
      <c r="A1301" s="1"/>
      <c r="B1301" s="1"/>
      <c r="C1301" s="1"/>
      <c r="D1301" s="1"/>
      <c r="E1301" s="1"/>
      <c r="F1301" s="1"/>
      <c r="G1301" s="1"/>
      <c r="H1301" s="1"/>
      <c r="I1301" s="1"/>
      <c r="J1301" s="1"/>
      <c r="K1301" s="1"/>
      <c r="L1301" s="1"/>
      <c r="M1301" s="1"/>
      <c r="N1301" s="1"/>
      <c r="O1301" s="1"/>
      <c r="P1301" s="1"/>
      <c r="Q1301" s="1"/>
      <c r="R1301" s="1"/>
      <c r="S1301" s="1"/>
      <c r="T1301" s="1"/>
      <c r="U1301" s="1"/>
      <c r="V1301" s="1"/>
      <c r="W1301" s="1"/>
      <c r="X1301" s="1"/>
      <c r="Y1301" s="1"/>
      <c r="Z1301" s="1"/>
    </row>
    <row r="1302" spans="1:26" ht="15.75">
      <c r="A1302" s="1"/>
      <c r="B1302" s="1"/>
      <c r="C1302" s="1"/>
      <c r="D1302" s="1"/>
      <c r="E1302" s="1"/>
      <c r="F1302" s="1"/>
      <c r="G1302" s="1"/>
      <c r="H1302" s="1"/>
      <c r="I1302" s="1"/>
      <c r="J1302" s="1"/>
      <c r="K1302" s="1"/>
      <c r="L1302" s="1"/>
      <c r="M1302" s="1"/>
      <c r="N1302" s="1"/>
      <c r="O1302" s="1"/>
      <c r="P1302" s="1"/>
      <c r="Q1302" s="1"/>
      <c r="R1302" s="1"/>
      <c r="S1302" s="1"/>
      <c r="T1302" s="1"/>
      <c r="U1302" s="1"/>
      <c r="V1302" s="1"/>
      <c r="W1302" s="1"/>
      <c r="X1302" s="1"/>
      <c r="Y1302" s="1"/>
      <c r="Z1302" s="1"/>
    </row>
    <row r="1303" spans="1:26" ht="15.75">
      <c r="A1303" s="1"/>
      <c r="B1303" s="1"/>
      <c r="C1303" s="1"/>
      <c r="D1303" s="1"/>
      <c r="E1303" s="1"/>
      <c r="F1303" s="1"/>
      <c r="G1303" s="1"/>
      <c r="H1303" s="1"/>
      <c r="I1303" s="1"/>
      <c r="J1303" s="1"/>
      <c r="K1303" s="1"/>
      <c r="L1303" s="1"/>
      <c r="M1303" s="1"/>
      <c r="N1303" s="1"/>
      <c r="O1303" s="1"/>
      <c r="P1303" s="1"/>
      <c r="Q1303" s="1"/>
      <c r="R1303" s="1"/>
      <c r="S1303" s="1"/>
      <c r="T1303" s="1"/>
      <c r="U1303" s="1"/>
      <c r="V1303" s="1"/>
      <c r="W1303" s="1"/>
      <c r="X1303" s="1"/>
      <c r="Y1303" s="1"/>
      <c r="Z1303" s="1"/>
    </row>
    <row r="1304" spans="1:26" ht="15.75">
      <c r="A1304" s="1"/>
      <c r="B1304" s="1"/>
      <c r="C1304" s="1"/>
      <c r="D1304" s="1"/>
      <c r="E1304" s="1"/>
      <c r="F1304" s="1"/>
      <c r="G1304" s="1"/>
      <c r="H1304" s="1"/>
      <c r="I1304" s="1"/>
      <c r="J1304" s="1"/>
      <c r="K1304" s="1"/>
      <c r="L1304" s="1"/>
      <c r="M1304" s="1"/>
      <c r="N1304" s="1"/>
      <c r="O1304" s="1"/>
      <c r="P1304" s="1"/>
      <c r="Q1304" s="1"/>
      <c r="R1304" s="1"/>
      <c r="S1304" s="1"/>
      <c r="T1304" s="1"/>
      <c r="U1304" s="1"/>
      <c r="V1304" s="1"/>
      <c r="W1304" s="1"/>
      <c r="X1304" s="1"/>
      <c r="Y1304" s="1"/>
      <c r="Z1304" s="1"/>
    </row>
    <row r="1305" spans="1:26" ht="15.75">
      <c r="A1305" s="1"/>
      <c r="B1305" s="1"/>
      <c r="C1305" s="1"/>
      <c r="D1305" s="1"/>
      <c r="E1305" s="1"/>
      <c r="F1305" s="1"/>
      <c r="G1305" s="1"/>
      <c r="H1305" s="1"/>
      <c r="I1305" s="1"/>
      <c r="J1305" s="1"/>
      <c r="K1305" s="1"/>
      <c r="L1305" s="1"/>
      <c r="M1305" s="1"/>
      <c r="N1305" s="1"/>
      <c r="O1305" s="1"/>
      <c r="P1305" s="1"/>
      <c r="Q1305" s="1"/>
      <c r="R1305" s="1"/>
      <c r="S1305" s="1"/>
      <c r="T1305" s="1"/>
      <c r="U1305" s="1"/>
      <c r="V1305" s="1"/>
      <c r="W1305" s="1"/>
      <c r="X1305" s="1"/>
      <c r="Y1305" s="1"/>
      <c r="Z1305" s="1"/>
    </row>
    <row r="1306" spans="1:26" ht="15.75">
      <c r="A1306" s="1"/>
      <c r="B1306" s="1"/>
      <c r="C1306" s="1"/>
      <c r="D1306" s="1"/>
      <c r="E1306" s="1"/>
      <c r="F1306" s="1"/>
      <c r="G1306" s="1"/>
      <c r="H1306" s="1"/>
      <c r="I1306" s="1"/>
      <c r="J1306" s="1"/>
      <c r="K1306" s="1"/>
      <c r="L1306" s="1"/>
      <c r="M1306" s="1"/>
      <c r="N1306" s="1"/>
      <c r="O1306" s="1"/>
      <c r="P1306" s="1"/>
      <c r="Q1306" s="1"/>
      <c r="R1306" s="1"/>
      <c r="S1306" s="1"/>
      <c r="T1306" s="1"/>
      <c r="U1306" s="1"/>
      <c r="V1306" s="1"/>
      <c r="W1306" s="1"/>
      <c r="X1306" s="1"/>
      <c r="Y1306" s="1"/>
      <c r="Z1306" s="1"/>
    </row>
    <row r="1307" spans="1:26" ht="15.75">
      <c r="A1307" s="1"/>
      <c r="B1307" s="1"/>
      <c r="C1307" s="1"/>
      <c r="D1307" s="1"/>
      <c r="E1307" s="1"/>
      <c r="F1307" s="1"/>
      <c r="G1307" s="1"/>
      <c r="H1307" s="1"/>
      <c r="I1307" s="1"/>
      <c r="J1307" s="1"/>
      <c r="K1307" s="1"/>
      <c r="L1307" s="1"/>
      <c r="M1307" s="1"/>
      <c r="N1307" s="1"/>
      <c r="O1307" s="1"/>
      <c r="P1307" s="1"/>
      <c r="Q1307" s="1"/>
      <c r="R1307" s="1"/>
      <c r="S1307" s="1"/>
      <c r="T1307" s="1"/>
      <c r="U1307" s="1"/>
      <c r="V1307" s="1"/>
      <c r="W1307" s="1"/>
      <c r="X1307" s="1"/>
      <c r="Y1307" s="1"/>
      <c r="Z1307" s="1"/>
    </row>
    <row r="1308" spans="1:26" ht="15.75">
      <c r="A1308" s="1"/>
      <c r="B1308" s="1"/>
      <c r="C1308" s="1"/>
      <c r="D1308" s="1"/>
      <c r="E1308" s="1"/>
      <c r="F1308" s="1"/>
      <c r="G1308" s="1"/>
      <c r="H1308" s="1"/>
      <c r="I1308" s="1"/>
      <c r="J1308" s="1"/>
      <c r="K1308" s="1"/>
      <c r="L1308" s="1"/>
      <c r="M1308" s="1"/>
      <c r="N1308" s="1"/>
      <c r="O1308" s="1"/>
      <c r="P1308" s="1"/>
      <c r="Q1308" s="1"/>
      <c r="R1308" s="1"/>
      <c r="S1308" s="1"/>
      <c r="T1308" s="1"/>
      <c r="U1308" s="1"/>
      <c r="V1308" s="1"/>
      <c r="W1308" s="1"/>
      <c r="X1308" s="1"/>
      <c r="Y1308" s="1"/>
      <c r="Z1308" s="1"/>
    </row>
    <row r="1309" spans="1:26" ht="15.75">
      <c r="A1309" s="1"/>
      <c r="B1309" s="1"/>
      <c r="C1309" s="1"/>
      <c r="D1309" s="1"/>
      <c r="E1309" s="1"/>
      <c r="F1309" s="1"/>
      <c r="G1309" s="1"/>
      <c r="H1309" s="1"/>
      <c r="I1309" s="1"/>
      <c r="J1309" s="1"/>
      <c r="K1309" s="1"/>
      <c r="L1309" s="1"/>
      <c r="M1309" s="1"/>
      <c r="N1309" s="1"/>
      <c r="O1309" s="1"/>
      <c r="P1309" s="1"/>
      <c r="Q1309" s="1"/>
      <c r="R1309" s="1"/>
      <c r="S1309" s="1"/>
      <c r="T1309" s="1"/>
      <c r="U1309" s="1"/>
      <c r="V1309" s="1"/>
      <c r="W1309" s="1"/>
      <c r="X1309" s="1"/>
      <c r="Y1309" s="1"/>
      <c r="Z1309" s="1"/>
    </row>
    <row r="1310" spans="1:26" ht="15.75">
      <c r="A1310" s="1"/>
      <c r="B1310" s="1"/>
      <c r="C1310" s="1"/>
      <c r="D1310" s="1"/>
      <c r="E1310" s="1"/>
      <c r="F1310" s="1"/>
      <c r="G1310" s="1"/>
      <c r="H1310" s="1"/>
      <c r="I1310" s="1"/>
      <c r="J1310" s="1"/>
      <c r="K1310" s="1"/>
      <c r="L1310" s="1"/>
      <c r="M1310" s="1"/>
      <c r="N1310" s="1"/>
      <c r="O1310" s="1"/>
      <c r="P1310" s="1"/>
      <c r="Q1310" s="1"/>
      <c r="R1310" s="1"/>
      <c r="S1310" s="1"/>
      <c r="T1310" s="1"/>
      <c r="U1310" s="1"/>
      <c r="V1310" s="1"/>
      <c r="W1310" s="1"/>
      <c r="X1310" s="1"/>
      <c r="Y1310" s="1"/>
      <c r="Z1310" s="1"/>
    </row>
    <row r="1311" spans="1:26" ht="15.75">
      <c r="A1311" s="1"/>
      <c r="B1311" s="1"/>
      <c r="C1311" s="1"/>
      <c r="D1311" s="1"/>
      <c r="E1311" s="1"/>
      <c r="F1311" s="1"/>
      <c r="G1311" s="1"/>
      <c r="H1311" s="1"/>
      <c r="I1311" s="1"/>
      <c r="J1311" s="1"/>
      <c r="K1311" s="1"/>
      <c r="L1311" s="1"/>
      <c r="M1311" s="1"/>
      <c r="N1311" s="1"/>
      <c r="O1311" s="1"/>
      <c r="P1311" s="1"/>
      <c r="Q1311" s="1"/>
      <c r="R1311" s="1"/>
      <c r="S1311" s="1"/>
      <c r="T1311" s="1"/>
      <c r="U1311" s="1"/>
      <c r="V1311" s="1"/>
      <c r="W1311" s="1"/>
      <c r="X1311" s="1"/>
      <c r="Y1311" s="1"/>
      <c r="Z1311" s="1"/>
    </row>
    <row r="1312" spans="1:26" ht="15.75">
      <c r="A1312" s="1"/>
      <c r="B1312" s="1"/>
      <c r="C1312" s="1"/>
      <c r="D1312" s="1"/>
      <c r="E1312" s="1"/>
      <c r="F1312" s="1"/>
      <c r="G1312" s="1"/>
      <c r="H1312" s="1"/>
      <c r="I1312" s="1"/>
      <c r="J1312" s="1"/>
      <c r="K1312" s="1"/>
      <c r="L1312" s="1"/>
      <c r="M1312" s="1"/>
      <c r="N1312" s="1"/>
      <c r="O1312" s="1"/>
      <c r="P1312" s="1"/>
      <c r="Q1312" s="1"/>
      <c r="R1312" s="1"/>
      <c r="S1312" s="1"/>
      <c r="T1312" s="1"/>
      <c r="U1312" s="1"/>
      <c r="V1312" s="1"/>
      <c r="W1312" s="1"/>
      <c r="X1312" s="1"/>
      <c r="Y1312" s="1"/>
      <c r="Z1312" s="1"/>
    </row>
    <row r="1313" spans="1:26" ht="15.75">
      <c r="A1313" s="1"/>
      <c r="B1313" s="1"/>
      <c r="C1313" s="1"/>
      <c r="D1313" s="1"/>
      <c r="E1313" s="1"/>
      <c r="F1313" s="1"/>
      <c r="G1313" s="1"/>
      <c r="H1313" s="1"/>
      <c r="I1313" s="1"/>
      <c r="J1313" s="1"/>
      <c r="K1313" s="1"/>
      <c r="L1313" s="1"/>
      <c r="M1313" s="1"/>
      <c r="N1313" s="1"/>
      <c r="O1313" s="1"/>
      <c r="P1313" s="1"/>
      <c r="Q1313" s="1"/>
      <c r="R1313" s="1"/>
      <c r="S1313" s="1"/>
      <c r="T1313" s="1"/>
      <c r="U1313" s="1"/>
      <c r="V1313" s="1"/>
      <c r="W1313" s="1"/>
      <c r="X1313" s="1"/>
      <c r="Y1313" s="1"/>
      <c r="Z1313" s="1"/>
    </row>
    <row r="1314" spans="1:26" ht="15.75">
      <c r="A1314" s="1"/>
      <c r="B1314" s="1"/>
      <c r="C1314" s="1"/>
      <c r="D1314" s="1"/>
      <c r="E1314" s="1"/>
      <c r="F1314" s="1"/>
      <c r="G1314" s="1"/>
      <c r="H1314" s="1"/>
      <c r="I1314" s="1"/>
      <c r="J1314" s="1"/>
      <c r="K1314" s="1"/>
      <c r="L1314" s="1"/>
      <c r="M1314" s="1"/>
      <c r="N1314" s="1"/>
      <c r="O1314" s="1"/>
      <c r="P1314" s="1"/>
      <c r="Q1314" s="1"/>
      <c r="R1314" s="1"/>
      <c r="S1314" s="1"/>
      <c r="T1314" s="1"/>
      <c r="U1314" s="1"/>
      <c r="V1314" s="1"/>
      <c r="W1314" s="1"/>
      <c r="X1314" s="1"/>
      <c r="Y1314" s="1"/>
      <c r="Z1314" s="1"/>
    </row>
    <row r="1315" spans="1:26" ht="15.75">
      <c r="A1315" s="1"/>
      <c r="B1315" s="1"/>
      <c r="C1315" s="1"/>
      <c r="D1315" s="1"/>
      <c r="E1315" s="1"/>
      <c r="F1315" s="1"/>
      <c r="G1315" s="1"/>
      <c r="H1315" s="1"/>
      <c r="I1315" s="1"/>
      <c r="J1315" s="1"/>
      <c r="K1315" s="1"/>
      <c r="L1315" s="1"/>
      <c r="M1315" s="1"/>
      <c r="N1315" s="1"/>
      <c r="O1315" s="1"/>
      <c r="P1315" s="1"/>
      <c r="Q1315" s="1"/>
      <c r="R1315" s="1"/>
      <c r="S1315" s="1"/>
      <c r="T1315" s="1"/>
      <c r="U1315" s="1"/>
      <c r="V1315" s="1"/>
      <c r="W1315" s="1"/>
      <c r="X1315" s="1"/>
      <c r="Y1315" s="1"/>
      <c r="Z1315" s="1"/>
    </row>
    <row r="1316" spans="1:26" ht="15.75">
      <c r="A1316" s="1"/>
      <c r="B1316" s="1"/>
      <c r="C1316" s="1"/>
      <c r="D1316" s="1"/>
      <c r="E1316" s="1"/>
      <c r="F1316" s="1"/>
      <c r="G1316" s="1"/>
      <c r="H1316" s="1"/>
      <c r="I1316" s="1"/>
      <c r="J1316" s="1"/>
      <c r="K1316" s="1"/>
      <c r="L1316" s="1"/>
      <c r="M1316" s="1"/>
      <c r="N1316" s="1"/>
      <c r="O1316" s="1"/>
      <c r="P1316" s="1"/>
      <c r="Q1316" s="1"/>
      <c r="R1316" s="1"/>
      <c r="S1316" s="1"/>
      <c r="T1316" s="1"/>
      <c r="U1316" s="1"/>
      <c r="V1316" s="1"/>
      <c r="W1316" s="1"/>
      <c r="X1316" s="1"/>
      <c r="Y1316" s="1"/>
      <c r="Z1316" s="1"/>
    </row>
    <row r="1317" spans="1:26" ht="15.75">
      <c r="A1317" s="1"/>
      <c r="B1317" s="1"/>
      <c r="C1317" s="1"/>
      <c r="D1317" s="1"/>
      <c r="E1317" s="1"/>
      <c r="F1317" s="1"/>
      <c r="G1317" s="1"/>
      <c r="H1317" s="1"/>
      <c r="I1317" s="1"/>
      <c r="J1317" s="1"/>
      <c r="K1317" s="1"/>
      <c r="L1317" s="1"/>
      <c r="M1317" s="1"/>
      <c r="N1317" s="1"/>
      <c r="O1317" s="1"/>
      <c r="P1317" s="1"/>
      <c r="Q1317" s="1"/>
      <c r="R1317" s="1"/>
      <c r="S1317" s="1"/>
      <c r="T1317" s="1"/>
      <c r="U1317" s="1"/>
      <c r="V1317" s="1"/>
      <c r="W1317" s="1"/>
      <c r="X1317" s="1"/>
      <c r="Y1317" s="1"/>
      <c r="Z1317" s="1"/>
    </row>
    <row r="1318" spans="1:26" ht="15.75">
      <c r="A1318" s="1"/>
      <c r="B1318" s="1"/>
      <c r="C1318" s="1"/>
      <c r="D1318" s="1"/>
      <c r="E1318" s="1"/>
      <c r="F1318" s="1"/>
      <c r="G1318" s="1"/>
      <c r="H1318" s="1"/>
      <c r="I1318" s="1"/>
      <c r="J1318" s="1"/>
      <c r="K1318" s="1"/>
      <c r="L1318" s="1"/>
      <c r="M1318" s="1"/>
      <c r="N1318" s="1"/>
      <c r="O1318" s="1"/>
      <c r="P1318" s="1"/>
      <c r="Q1318" s="1"/>
      <c r="R1318" s="1"/>
      <c r="S1318" s="1"/>
      <c r="T1318" s="1"/>
      <c r="U1318" s="1"/>
      <c r="V1318" s="1"/>
      <c r="W1318" s="1"/>
      <c r="X1318" s="1"/>
      <c r="Y1318" s="1"/>
      <c r="Z1318" s="1"/>
    </row>
    <row r="1319" spans="1:26" ht="15.75">
      <c r="A1319" s="1"/>
      <c r="B1319" s="1"/>
      <c r="C1319" s="1"/>
      <c r="D1319" s="1"/>
      <c r="E1319" s="1"/>
      <c r="F1319" s="1"/>
      <c r="G1319" s="1"/>
      <c r="H1319" s="1"/>
      <c r="I1319" s="1"/>
      <c r="J1319" s="1"/>
      <c r="K1319" s="1"/>
      <c r="L1319" s="1"/>
      <c r="M1319" s="1"/>
      <c r="N1319" s="1"/>
      <c r="O1319" s="1"/>
      <c r="P1319" s="1"/>
      <c r="Q1319" s="1"/>
      <c r="R1319" s="1"/>
      <c r="S1319" s="1"/>
      <c r="T1319" s="1"/>
      <c r="U1319" s="1"/>
      <c r="V1319" s="1"/>
      <c r="W1319" s="1"/>
      <c r="X1319" s="1"/>
      <c r="Y1319" s="1"/>
      <c r="Z1319" s="1"/>
    </row>
    <row r="1320" spans="1:26" ht="15.75">
      <c r="A1320" s="1"/>
      <c r="B1320" s="1"/>
      <c r="C1320" s="1"/>
      <c r="D1320" s="1"/>
      <c r="E1320" s="1"/>
      <c r="F1320" s="1"/>
      <c r="G1320" s="1"/>
      <c r="H1320" s="1"/>
      <c r="I1320" s="1"/>
      <c r="J1320" s="1"/>
      <c r="K1320" s="1"/>
      <c r="L1320" s="1"/>
      <c r="M1320" s="1"/>
      <c r="N1320" s="1"/>
      <c r="O1320" s="1"/>
      <c r="P1320" s="1"/>
      <c r="Q1320" s="1"/>
      <c r="R1320" s="1"/>
      <c r="S1320" s="1"/>
      <c r="T1320" s="1"/>
      <c r="U1320" s="1"/>
      <c r="V1320" s="1"/>
      <c r="W1320" s="1"/>
      <c r="X1320" s="1"/>
      <c r="Y1320" s="1"/>
      <c r="Z1320" s="1"/>
    </row>
    <row r="1321" spans="1:26" ht="15.75">
      <c r="A1321" s="1"/>
      <c r="B1321" s="1"/>
      <c r="C1321" s="1"/>
      <c r="D1321" s="1"/>
      <c r="E1321" s="1"/>
      <c r="F1321" s="1"/>
      <c r="G1321" s="1"/>
      <c r="H1321" s="1"/>
      <c r="I1321" s="1"/>
      <c r="J1321" s="1"/>
      <c r="K1321" s="1"/>
      <c r="L1321" s="1"/>
      <c r="M1321" s="1"/>
      <c r="N1321" s="1"/>
      <c r="O1321" s="1"/>
      <c r="P1321" s="1"/>
      <c r="Q1321" s="1"/>
      <c r="R1321" s="1"/>
      <c r="S1321" s="1"/>
      <c r="T1321" s="1"/>
      <c r="U1321" s="1"/>
      <c r="V1321" s="1"/>
      <c r="W1321" s="1"/>
      <c r="X1321" s="1"/>
      <c r="Y1321" s="1"/>
      <c r="Z1321" s="1"/>
    </row>
    <row r="1322" spans="1:26" ht="15.75">
      <c r="A1322" s="1"/>
      <c r="B1322" s="1"/>
      <c r="C1322" s="1"/>
      <c r="D1322" s="1"/>
      <c r="E1322" s="1"/>
      <c r="F1322" s="1"/>
      <c r="G1322" s="1"/>
      <c r="H1322" s="1"/>
      <c r="I1322" s="1"/>
      <c r="J1322" s="1"/>
      <c r="K1322" s="1"/>
      <c r="L1322" s="1"/>
      <c r="M1322" s="1"/>
      <c r="N1322" s="1"/>
      <c r="O1322" s="1"/>
      <c r="P1322" s="1"/>
      <c r="Q1322" s="1"/>
      <c r="R1322" s="1"/>
      <c r="S1322" s="1"/>
      <c r="T1322" s="1"/>
      <c r="U1322" s="1"/>
      <c r="V1322" s="1"/>
      <c r="W1322" s="1"/>
      <c r="X1322" s="1"/>
      <c r="Y1322" s="1"/>
      <c r="Z1322" s="1"/>
    </row>
    <row r="1323" spans="1:26" ht="15.75">
      <c r="A1323" s="1"/>
      <c r="B1323" s="1"/>
      <c r="C1323" s="1"/>
      <c r="D1323" s="1"/>
      <c r="E1323" s="1"/>
      <c r="F1323" s="1"/>
      <c r="G1323" s="1"/>
      <c r="H1323" s="1"/>
      <c r="I1323" s="1"/>
      <c r="J1323" s="1"/>
      <c r="K1323" s="1"/>
      <c r="L1323" s="1"/>
      <c r="M1323" s="1"/>
      <c r="N1323" s="1"/>
      <c r="O1323" s="1"/>
      <c r="P1323" s="1"/>
      <c r="Q1323" s="1"/>
      <c r="R1323" s="1"/>
      <c r="S1323" s="1"/>
      <c r="T1323" s="1"/>
      <c r="U1323" s="1"/>
      <c r="V1323" s="1"/>
      <c r="W1323" s="1"/>
      <c r="X1323" s="1"/>
      <c r="Y1323" s="1"/>
      <c r="Z1323" s="1"/>
    </row>
    <row r="1324" spans="1:26" ht="15.75">
      <c r="A1324" s="1"/>
      <c r="B1324" s="1"/>
      <c r="C1324" s="1"/>
      <c r="D1324" s="1"/>
      <c r="E1324" s="1"/>
      <c r="F1324" s="1"/>
      <c r="G1324" s="1"/>
      <c r="H1324" s="1"/>
      <c r="I1324" s="1"/>
      <c r="J1324" s="1"/>
      <c r="K1324" s="1"/>
      <c r="L1324" s="1"/>
      <c r="M1324" s="1"/>
      <c r="N1324" s="1"/>
      <c r="O1324" s="1"/>
      <c r="P1324" s="1"/>
      <c r="Q1324" s="1"/>
      <c r="R1324" s="1"/>
      <c r="S1324" s="1"/>
      <c r="T1324" s="1"/>
      <c r="U1324" s="1"/>
      <c r="V1324" s="1"/>
      <c r="W1324" s="1"/>
      <c r="X1324" s="1"/>
      <c r="Y1324" s="1"/>
      <c r="Z1324" s="1"/>
    </row>
    <row r="1325" spans="1:26" ht="15.75">
      <c r="A1325" s="1"/>
      <c r="B1325" s="1"/>
      <c r="C1325" s="1"/>
      <c r="D1325" s="1"/>
      <c r="E1325" s="1"/>
      <c r="F1325" s="1"/>
      <c r="G1325" s="1"/>
      <c r="H1325" s="1"/>
      <c r="I1325" s="1"/>
      <c r="J1325" s="1"/>
      <c r="K1325" s="1"/>
      <c r="L1325" s="1"/>
      <c r="M1325" s="1"/>
      <c r="N1325" s="1"/>
      <c r="O1325" s="1"/>
      <c r="P1325" s="1"/>
      <c r="Q1325" s="1"/>
      <c r="R1325" s="1"/>
      <c r="S1325" s="1"/>
      <c r="T1325" s="1"/>
      <c r="U1325" s="1"/>
      <c r="V1325" s="1"/>
      <c r="W1325" s="1"/>
      <c r="X1325" s="1"/>
      <c r="Y1325" s="1"/>
      <c r="Z1325" s="1"/>
    </row>
    <row r="1326" spans="1:26" ht="15.75">
      <c r="A1326" s="1"/>
      <c r="B1326" s="1"/>
      <c r="C1326" s="1"/>
      <c r="D1326" s="1"/>
      <c r="E1326" s="1"/>
      <c r="F1326" s="1"/>
      <c r="G1326" s="1"/>
      <c r="H1326" s="1"/>
      <c r="I1326" s="1"/>
      <c r="J1326" s="1"/>
      <c r="K1326" s="1"/>
      <c r="L1326" s="1"/>
      <c r="M1326" s="1"/>
      <c r="N1326" s="1"/>
      <c r="O1326" s="1"/>
      <c r="P1326" s="1"/>
      <c r="Q1326" s="1"/>
      <c r="R1326" s="1"/>
      <c r="S1326" s="1"/>
      <c r="T1326" s="1"/>
      <c r="U1326" s="1"/>
      <c r="V1326" s="1"/>
      <c r="W1326" s="1"/>
      <c r="X1326" s="1"/>
      <c r="Y1326" s="1"/>
      <c r="Z1326" s="1"/>
    </row>
    <row r="1327" spans="1:26" ht="15.75">
      <c r="A1327" s="1"/>
      <c r="B1327" s="1"/>
      <c r="C1327" s="1"/>
      <c r="D1327" s="1"/>
      <c r="E1327" s="1"/>
      <c r="F1327" s="1"/>
      <c r="G1327" s="1"/>
      <c r="H1327" s="1"/>
      <c r="I1327" s="1"/>
      <c r="J1327" s="1"/>
      <c r="K1327" s="1"/>
      <c r="L1327" s="1"/>
      <c r="M1327" s="1"/>
      <c r="N1327" s="1"/>
      <c r="O1327" s="1"/>
      <c r="P1327" s="1"/>
      <c r="Q1327" s="1"/>
      <c r="R1327" s="1"/>
      <c r="S1327" s="1"/>
      <c r="T1327" s="1"/>
      <c r="U1327" s="1"/>
      <c r="V1327" s="1"/>
      <c r="W1327" s="1"/>
      <c r="X1327" s="1"/>
      <c r="Y1327" s="1"/>
      <c r="Z1327" s="1"/>
    </row>
    <row r="1328" spans="1:26" ht="15.75">
      <c r="A1328" s="1"/>
      <c r="B1328" s="1"/>
      <c r="C1328" s="1"/>
      <c r="D1328" s="1"/>
      <c r="E1328" s="1"/>
      <c r="F1328" s="1"/>
      <c r="G1328" s="1"/>
      <c r="H1328" s="1"/>
      <c r="I1328" s="1"/>
      <c r="J1328" s="1"/>
      <c r="K1328" s="1"/>
      <c r="L1328" s="1"/>
      <c r="M1328" s="1"/>
      <c r="N1328" s="1"/>
      <c r="O1328" s="1"/>
      <c r="P1328" s="1"/>
      <c r="Q1328" s="1"/>
      <c r="R1328" s="1"/>
      <c r="S1328" s="1"/>
      <c r="T1328" s="1"/>
      <c r="U1328" s="1"/>
      <c r="V1328" s="1"/>
      <c r="W1328" s="1"/>
      <c r="X1328" s="1"/>
      <c r="Y1328" s="1"/>
      <c r="Z1328" s="1"/>
    </row>
    <row r="1329" spans="1:26" ht="15.75">
      <c r="A1329" s="1"/>
      <c r="B1329" s="1"/>
      <c r="C1329" s="1"/>
      <c r="D1329" s="1"/>
      <c r="E1329" s="1"/>
      <c r="F1329" s="1"/>
      <c r="G1329" s="1"/>
      <c r="H1329" s="1"/>
      <c r="I1329" s="1"/>
      <c r="J1329" s="1"/>
      <c r="K1329" s="1"/>
      <c r="L1329" s="1"/>
      <c r="M1329" s="1"/>
      <c r="N1329" s="1"/>
      <c r="O1329" s="1"/>
      <c r="P1329" s="1"/>
      <c r="Q1329" s="1"/>
      <c r="R1329" s="1"/>
      <c r="S1329" s="1"/>
      <c r="T1329" s="1"/>
      <c r="U1329" s="1"/>
      <c r="V1329" s="1"/>
      <c r="W1329" s="1"/>
      <c r="X1329" s="1"/>
      <c r="Y1329" s="1"/>
      <c r="Z1329" s="1"/>
    </row>
    <row r="1330" spans="1:26" ht="15.75">
      <c r="A1330" s="1"/>
      <c r="B1330" s="1"/>
      <c r="C1330" s="1"/>
      <c r="D1330" s="1"/>
      <c r="E1330" s="1"/>
      <c r="F1330" s="1"/>
      <c r="G1330" s="1"/>
      <c r="H1330" s="1"/>
      <c r="I1330" s="1"/>
      <c r="J1330" s="1"/>
      <c r="K1330" s="1"/>
      <c r="L1330" s="1"/>
      <c r="M1330" s="1"/>
      <c r="N1330" s="1"/>
      <c r="O1330" s="1"/>
      <c r="P1330" s="1"/>
      <c r="Q1330" s="1"/>
      <c r="R1330" s="1"/>
      <c r="S1330" s="1"/>
      <c r="T1330" s="1"/>
      <c r="U1330" s="1"/>
      <c r="V1330" s="1"/>
      <c r="W1330" s="1"/>
      <c r="X1330" s="1"/>
      <c r="Y1330" s="1"/>
      <c r="Z1330" s="1"/>
    </row>
    <row r="1331" spans="1:26" ht="15.75">
      <c r="A1331" s="1"/>
      <c r="B1331" s="1"/>
      <c r="C1331" s="1"/>
      <c r="D1331" s="1"/>
      <c r="E1331" s="1"/>
      <c r="F1331" s="1"/>
      <c r="G1331" s="1"/>
      <c r="H1331" s="1"/>
      <c r="I1331" s="1"/>
      <c r="J1331" s="1"/>
      <c r="K1331" s="1"/>
      <c r="L1331" s="1"/>
      <c r="M1331" s="1"/>
      <c r="N1331" s="1"/>
      <c r="O1331" s="1"/>
      <c r="P1331" s="1"/>
      <c r="Q1331" s="1"/>
      <c r="R1331" s="1"/>
      <c r="S1331" s="1"/>
      <c r="T1331" s="1"/>
      <c r="U1331" s="1"/>
      <c r="V1331" s="1"/>
      <c r="W1331" s="1"/>
      <c r="X1331" s="1"/>
      <c r="Y1331" s="1"/>
      <c r="Z1331" s="1"/>
    </row>
    <row r="1332" spans="1:26" ht="15.75">
      <c r="A1332" s="1"/>
      <c r="B1332" s="1"/>
      <c r="C1332" s="1"/>
      <c r="D1332" s="1"/>
      <c r="E1332" s="1"/>
      <c r="F1332" s="1"/>
      <c r="G1332" s="1"/>
      <c r="H1332" s="1"/>
      <c r="I1332" s="1"/>
      <c r="J1332" s="1"/>
      <c r="K1332" s="1"/>
      <c r="L1332" s="1"/>
      <c r="M1332" s="1"/>
      <c r="N1332" s="1"/>
      <c r="O1332" s="1"/>
      <c r="P1332" s="1"/>
      <c r="Q1332" s="1"/>
      <c r="R1332" s="1"/>
      <c r="S1332" s="1"/>
      <c r="T1332" s="1"/>
      <c r="U1332" s="1"/>
      <c r="V1332" s="1"/>
      <c r="W1332" s="1"/>
      <c r="X1332" s="1"/>
      <c r="Y1332" s="1"/>
      <c r="Z1332" s="1"/>
    </row>
    <row r="1333" spans="1:26" ht="15.75">
      <c r="A1333" s="1"/>
      <c r="B1333" s="1"/>
      <c r="C1333" s="1"/>
      <c r="D1333" s="1"/>
      <c r="E1333" s="1"/>
      <c r="F1333" s="1"/>
      <c r="G1333" s="1"/>
      <c r="H1333" s="1"/>
      <c r="I1333" s="1"/>
      <c r="J1333" s="1"/>
      <c r="K1333" s="1"/>
      <c r="L1333" s="1"/>
      <c r="M1333" s="1"/>
      <c r="N1333" s="1"/>
      <c r="O1333" s="1"/>
      <c r="P1333" s="1"/>
      <c r="Q1333" s="1"/>
      <c r="R1333" s="1"/>
      <c r="S1333" s="1"/>
      <c r="T1333" s="1"/>
      <c r="U1333" s="1"/>
      <c r="V1333" s="1"/>
      <c r="W1333" s="1"/>
      <c r="X1333" s="1"/>
      <c r="Y1333" s="1"/>
      <c r="Z1333" s="1"/>
    </row>
    <row r="1334" spans="1:26" ht="15.75">
      <c r="A1334" s="1"/>
      <c r="B1334" s="1"/>
      <c r="C1334" s="1"/>
      <c r="D1334" s="1"/>
      <c r="E1334" s="1"/>
      <c r="F1334" s="1"/>
      <c r="G1334" s="1"/>
      <c r="H1334" s="1"/>
      <c r="I1334" s="1"/>
      <c r="J1334" s="1"/>
      <c r="K1334" s="1"/>
      <c r="L1334" s="1"/>
      <c r="M1334" s="1"/>
      <c r="N1334" s="1"/>
      <c r="O1334" s="1"/>
      <c r="P1334" s="1"/>
      <c r="Q1334" s="1"/>
      <c r="R1334" s="1"/>
      <c r="S1334" s="1"/>
      <c r="T1334" s="1"/>
      <c r="U1334" s="1"/>
      <c r="V1334" s="1"/>
      <c r="W1334" s="1"/>
      <c r="X1334" s="1"/>
      <c r="Y1334" s="1"/>
      <c r="Z1334" s="1"/>
    </row>
    <row r="1335" spans="1:26" ht="15.75">
      <c r="A1335" s="1"/>
      <c r="B1335" s="1"/>
      <c r="C1335" s="1"/>
      <c r="D1335" s="1"/>
      <c r="E1335" s="1"/>
      <c r="F1335" s="1"/>
      <c r="G1335" s="1"/>
      <c r="H1335" s="1"/>
      <c r="I1335" s="1"/>
      <c r="J1335" s="1"/>
      <c r="K1335" s="1"/>
      <c r="L1335" s="1"/>
      <c r="M1335" s="1"/>
      <c r="N1335" s="1"/>
      <c r="O1335" s="1"/>
      <c r="P1335" s="1"/>
      <c r="Q1335" s="1"/>
      <c r="R1335" s="1"/>
      <c r="S1335" s="1"/>
      <c r="T1335" s="1"/>
      <c r="U1335" s="1"/>
      <c r="V1335" s="1"/>
      <c r="W1335" s="1"/>
      <c r="X1335" s="1"/>
      <c r="Y1335" s="1"/>
      <c r="Z1335" s="1"/>
    </row>
    <row r="1336" spans="1:26" ht="15.75">
      <c r="A1336" s="1"/>
      <c r="B1336" s="1"/>
      <c r="C1336" s="1"/>
      <c r="D1336" s="1"/>
      <c r="E1336" s="1"/>
      <c r="F1336" s="1"/>
      <c r="G1336" s="1"/>
      <c r="H1336" s="1"/>
      <c r="I1336" s="1"/>
      <c r="J1336" s="1"/>
      <c r="K1336" s="1"/>
      <c r="L1336" s="1"/>
      <c r="M1336" s="1"/>
      <c r="N1336" s="1"/>
      <c r="O1336" s="1"/>
      <c r="P1336" s="1"/>
      <c r="Q1336" s="1"/>
      <c r="R1336" s="1"/>
      <c r="S1336" s="1"/>
      <c r="T1336" s="1"/>
      <c r="U1336" s="1"/>
      <c r="V1336" s="1"/>
      <c r="W1336" s="1"/>
      <c r="X1336" s="1"/>
      <c r="Y1336" s="1"/>
      <c r="Z1336" s="1"/>
    </row>
    <row r="1337" spans="1:26" ht="15.75">
      <c r="A1337" s="1"/>
      <c r="B1337" s="1"/>
      <c r="C1337" s="1"/>
      <c r="D1337" s="1"/>
      <c r="E1337" s="1"/>
      <c r="F1337" s="1"/>
      <c r="G1337" s="1"/>
      <c r="H1337" s="1"/>
      <c r="I1337" s="1"/>
      <c r="J1337" s="1"/>
      <c r="K1337" s="1"/>
      <c r="L1337" s="1"/>
      <c r="M1337" s="1"/>
      <c r="N1337" s="1"/>
      <c r="O1337" s="1"/>
      <c r="P1337" s="1"/>
      <c r="Q1337" s="1"/>
      <c r="R1337" s="1"/>
      <c r="S1337" s="1"/>
      <c r="T1337" s="1"/>
      <c r="U1337" s="1"/>
      <c r="V1337" s="1"/>
      <c r="W1337" s="1"/>
      <c r="X1337" s="1"/>
      <c r="Y1337" s="1"/>
      <c r="Z1337" s="1"/>
    </row>
    <row r="1338" spans="1:26" ht="15.75">
      <c r="A1338" s="1"/>
      <c r="B1338" s="1"/>
      <c r="C1338" s="1"/>
      <c r="D1338" s="1"/>
      <c r="E1338" s="1"/>
      <c r="F1338" s="1"/>
      <c r="G1338" s="1"/>
      <c r="H1338" s="1"/>
      <c r="I1338" s="1"/>
      <c r="J1338" s="1"/>
      <c r="K1338" s="1"/>
      <c r="L1338" s="1"/>
      <c r="M1338" s="1"/>
      <c r="N1338" s="1"/>
      <c r="O1338" s="1"/>
      <c r="P1338" s="1"/>
      <c r="Q1338" s="1"/>
      <c r="R1338" s="1"/>
      <c r="S1338" s="1"/>
      <c r="T1338" s="1"/>
      <c r="U1338" s="1"/>
      <c r="V1338" s="1"/>
      <c r="W1338" s="1"/>
      <c r="X1338" s="1"/>
      <c r="Y1338" s="1"/>
      <c r="Z1338" s="1"/>
    </row>
    <row r="1339" spans="1:26" ht="15.75">
      <c r="A1339" s="1"/>
      <c r="B1339" s="1"/>
      <c r="C1339" s="1"/>
      <c r="D1339" s="1"/>
      <c r="E1339" s="1"/>
      <c r="F1339" s="1"/>
      <c r="G1339" s="1"/>
      <c r="H1339" s="1"/>
      <c r="I1339" s="1"/>
      <c r="J1339" s="1"/>
      <c r="K1339" s="1"/>
      <c r="L1339" s="1"/>
      <c r="M1339" s="1"/>
      <c r="N1339" s="1"/>
      <c r="O1339" s="1"/>
      <c r="P1339" s="1"/>
      <c r="Q1339" s="1"/>
      <c r="R1339" s="1"/>
      <c r="S1339" s="1"/>
      <c r="T1339" s="1"/>
      <c r="U1339" s="1"/>
      <c r="V1339" s="1"/>
      <c r="W1339" s="1"/>
      <c r="X1339" s="1"/>
      <c r="Y1339" s="1"/>
      <c r="Z1339" s="1"/>
    </row>
    <row r="1340" spans="1:26" ht="15.75">
      <c r="A1340" s="1"/>
      <c r="B1340" s="1"/>
      <c r="C1340" s="1"/>
      <c r="D1340" s="1"/>
      <c r="E1340" s="1"/>
      <c r="F1340" s="1"/>
      <c r="G1340" s="1"/>
      <c r="H1340" s="1"/>
      <c r="I1340" s="1"/>
      <c r="J1340" s="1"/>
      <c r="K1340" s="1"/>
      <c r="L1340" s="1"/>
      <c r="M1340" s="1"/>
      <c r="N1340" s="1"/>
      <c r="O1340" s="1"/>
      <c r="P1340" s="1"/>
      <c r="Q1340" s="1"/>
      <c r="R1340" s="1"/>
      <c r="S1340" s="1"/>
      <c r="T1340" s="1"/>
      <c r="U1340" s="1"/>
      <c r="V1340" s="1"/>
      <c r="W1340" s="1"/>
      <c r="X1340" s="1"/>
      <c r="Y1340" s="1"/>
      <c r="Z1340" s="1"/>
    </row>
    <row r="1341" spans="1:26" ht="15.75">
      <c r="A1341" s="1"/>
      <c r="B1341" s="1"/>
      <c r="C1341" s="1"/>
      <c r="D1341" s="1"/>
      <c r="E1341" s="1"/>
      <c r="F1341" s="1"/>
      <c r="G1341" s="1"/>
      <c r="H1341" s="1"/>
      <c r="I1341" s="1"/>
      <c r="J1341" s="1"/>
      <c r="K1341" s="1"/>
      <c r="L1341" s="1"/>
      <c r="M1341" s="1"/>
      <c r="N1341" s="1"/>
      <c r="O1341" s="1"/>
      <c r="P1341" s="1"/>
      <c r="Q1341" s="1"/>
      <c r="R1341" s="1"/>
      <c r="S1341" s="1"/>
      <c r="T1341" s="1"/>
      <c r="U1341" s="1"/>
      <c r="V1341" s="1"/>
      <c r="W1341" s="1"/>
      <c r="X1341" s="1"/>
      <c r="Y1341" s="1"/>
      <c r="Z1341" s="1"/>
    </row>
    <row r="1342" spans="1:26" ht="15.75">
      <c r="A1342" s="1"/>
      <c r="B1342" s="1"/>
      <c r="C1342" s="1"/>
      <c r="D1342" s="1"/>
      <c r="E1342" s="1"/>
      <c r="F1342" s="1"/>
      <c r="G1342" s="1"/>
      <c r="H1342" s="1"/>
      <c r="I1342" s="1"/>
      <c r="J1342" s="1"/>
      <c r="K1342" s="1"/>
      <c r="L1342" s="1"/>
      <c r="M1342" s="1"/>
      <c r="N1342" s="1"/>
      <c r="O1342" s="1"/>
      <c r="P1342" s="1"/>
      <c r="Q1342" s="1"/>
      <c r="R1342" s="1"/>
      <c r="S1342" s="1"/>
      <c r="T1342" s="1"/>
      <c r="U1342" s="1"/>
      <c r="V1342" s="1"/>
      <c r="W1342" s="1"/>
      <c r="X1342" s="1"/>
      <c r="Y1342" s="1"/>
      <c r="Z1342" s="1"/>
    </row>
    <row r="1343" spans="1:26" ht="15.75">
      <c r="A1343" s="1"/>
      <c r="B1343" s="1"/>
      <c r="C1343" s="1"/>
      <c r="D1343" s="1"/>
      <c r="E1343" s="1"/>
      <c r="F1343" s="1"/>
      <c r="G1343" s="1"/>
      <c r="H1343" s="1"/>
      <c r="I1343" s="1"/>
      <c r="J1343" s="1"/>
      <c r="K1343" s="1"/>
      <c r="L1343" s="1"/>
      <c r="M1343" s="1"/>
      <c r="N1343" s="1"/>
      <c r="O1343" s="1"/>
      <c r="P1343" s="1"/>
      <c r="Q1343" s="1"/>
      <c r="R1343" s="1"/>
      <c r="S1343" s="1"/>
      <c r="T1343" s="1"/>
      <c r="U1343" s="1"/>
      <c r="V1343" s="1"/>
      <c r="W1343" s="1"/>
      <c r="X1343" s="1"/>
      <c r="Y1343" s="1"/>
      <c r="Z1343" s="1"/>
    </row>
    <row r="1344" spans="1:26" ht="15.75">
      <c r="A1344" s="1"/>
      <c r="B1344" s="1"/>
      <c r="C1344" s="1"/>
      <c r="D1344" s="1"/>
      <c r="E1344" s="1"/>
      <c r="F1344" s="1"/>
      <c r="G1344" s="1"/>
      <c r="H1344" s="1"/>
      <c r="I1344" s="1"/>
      <c r="J1344" s="1"/>
      <c r="K1344" s="1"/>
      <c r="L1344" s="1"/>
      <c r="M1344" s="1"/>
      <c r="N1344" s="1"/>
      <c r="O1344" s="1"/>
      <c r="P1344" s="1"/>
      <c r="Q1344" s="1"/>
      <c r="R1344" s="1"/>
      <c r="S1344" s="1"/>
      <c r="T1344" s="1"/>
      <c r="U1344" s="1"/>
      <c r="V1344" s="1"/>
      <c r="W1344" s="1"/>
      <c r="X1344" s="1"/>
      <c r="Y1344" s="1"/>
      <c r="Z1344" s="1"/>
    </row>
    <row r="1345" spans="1:26" ht="15.75">
      <c r="A1345" s="1"/>
      <c r="B1345" s="1"/>
      <c r="C1345" s="1"/>
      <c r="D1345" s="1"/>
      <c r="E1345" s="1"/>
      <c r="F1345" s="1"/>
      <c r="G1345" s="1"/>
      <c r="H1345" s="1"/>
      <c r="I1345" s="1"/>
      <c r="J1345" s="1"/>
      <c r="K1345" s="1"/>
      <c r="L1345" s="1"/>
      <c r="M1345" s="1"/>
      <c r="N1345" s="1"/>
      <c r="O1345" s="1"/>
      <c r="P1345" s="1"/>
      <c r="Q1345" s="1"/>
      <c r="R1345" s="1"/>
      <c r="S1345" s="1"/>
      <c r="T1345" s="1"/>
      <c r="U1345" s="1"/>
      <c r="V1345" s="1"/>
      <c r="W1345" s="1"/>
      <c r="X1345" s="1"/>
      <c r="Y1345" s="1"/>
      <c r="Z1345" s="1"/>
    </row>
    <row r="1346" spans="1:26" ht="15.75">
      <c r="A1346" s="1"/>
      <c r="B1346" s="1"/>
      <c r="C1346" s="1"/>
      <c r="D1346" s="1"/>
      <c r="E1346" s="1"/>
      <c r="F1346" s="1"/>
      <c r="G1346" s="1"/>
      <c r="H1346" s="1"/>
      <c r="I1346" s="1"/>
      <c r="J1346" s="1"/>
      <c r="K1346" s="1"/>
      <c r="L1346" s="1"/>
      <c r="M1346" s="1"/>
      <c r="N1346" s="1"/>
      <c r="O1346" s="1"/>
      <c r="P1346" s="1"/>
      <c r="Q1346" s="1"/>
      <c r="R1346" s="1"/>
      <c r="S1346" s="1"/>
      <c r="T1346" s="1"/>
      <c r="U1346" s="1"/>
      <c r="V1346" s="1"/>
      <c r="W1346" s="1"/>
      <c r="X1346" s="1"/>
      <c r="Y1346" s="1"/>
      <c r="Z1346" s="1"/>
    </row>
    <row r="1347" spans="1:26" ht="15.75">
      <c r="A1347" s="1"/>
      <c r="B1347" s="1"/>
      <c r="C1347" s="1"/>
      <c r="D1347" s="1"/>
      <c r="E1347" s="1"/>
      <c r="F1347" s="1"/>
      <c r="G1347" s="1"/>
      <c r="H1347" s="1"/>
      <c r="I1347" s="1"/>
      <c r="J1347" s="1"/>
      <c r="K1347" s="1"/>
      <c r="L1347" s="1"/>
      <c r="M1347" s="1"/>
      <c r="N1347" s="1"/>
      <c r="O1347" s="1"/>
      <c r="P1347" s="1"/>
      <c r="Q1347" s="1"/>
      <c r="R1347" s="1"/>
      <c r="S1347" s="1"/>
      <c r="T1347" s="1"/>
      <c r="U1347" s="1"/>
      <c r="V1347" s="1"/>
      <c r="W1347" s="1"/>
      <c r="X1347" s="1"/>
      <c r="Y1347" s="1"/>
      <c r="Z1347" s="1"/>
    </row>
    <row r="1348" spans="1:26" ht="15.75">
      <c r="A1348" s="1"/>
      <c r="B1348" s="1"/>
      <c r="C1348" s="1"/>
      <c r="D1348" s="1"/>
      <c r="E1348" s="1"/>
      <c r="F1348" s="1"/>
      <c r="G1348" s="1"/>
      <c r="H1348" s="1"/>
      <c r="I1348" s="1"/>
      <c r="J1348" s="1"/>
      <c r="K1348" s="1"/>
      <c r="L1348" s="1"/>
      <c r="M1348" s="1"/>
      <c r="N1348" s="1"/>
      <c r="O1348" s="1"/>
      <c r="P1348" s="1"/>
      <c r="Q1348" s="1"/>
      <c r="R1348" s="1"/>
      <c r="S1348" s="1"/>
      <c r="T1348" s="1"/>
      <c r="U1348" s="1"/>
      <c r="V1348" s="1"/>
      <c r="W1348" s="1"/>
      <c r="X1348" s="1"/>
      <c r="Y1348" s="1"/>
      <c r="Z1348" s="1"/>
    </row>
    <row r="1349" spans="1:26" ht="15.75">
      <c r="A1349" s="1"/>
      <c r="B1349" s="1"/>
      <c r="C1349" s="1"/>
      <c r="D1349" s="1"/>
      <c r="E1349" s="1"/>
      <c r="F1349" s="1"/>
      <c r="G1349" s="1"/>
      <c r="H1349" s="1"/>
      <c r="I1349" s="1"/>
      <c r="J1349" s="1"/>
      <c r="K1349" s="1"/>
      <c r="L1349" s="1"/>
      <c r="M1349" s="1"/>
      <c r="N1349" s="1"/>
      <c r="O1349" s="1"/>
      <c r="P1349" s="1"/>
      <c r="Q1349" s="1"/>
      <c r="R1349" s="1"/>
      <c r="S1349" s="1"/>
      <c r="T1349" s="1"/>
      <c r="U1349" s="1"/>
      <c r="V1349" s="1"/>
      <c r="W1349" s="1"/>
      <c r="X1349" s="1"/>
      <c r="Y1349" s="1"/>
      <c r="Z1349" s="1"/>
    </row>
    <row r="1350" spans="1:26" ht="15.75">
      <c r="A1350" s="1"/>
      <c r="B1350" s="1"/>
      <c r="C1350" s="1"/>
      <c r="D1350" s="1"/>
      <c r="E1350" s="1"/>
      <c r="F1350" s="1"/>
      <c r="G1350" s="1"/>
      <c r="H1350" s="1"/>
      <c r="I1350" s="1"/>
      <c r="J1350" s="1"/>
      <c r="K1350" s="1"/>
      <c r="L1350" s="1"/>
      <c r="M1350" s="1"/>
      <c r="N1350" s="1"/>
      <c r="O1350" s="1"/>
      <c r="P1350" s="1"/>
      <c r="Q1350" s="1"/>
      <c r="R1350" s="1"/>
      <c r="S1350" s="1"/>
      <c r="T1350" s="1"/>
      <c r="U1350" s="1"/>
      <c r="V1350" s="1"/>
      <c r="W1350" s="1"/>
      <c r="X1350" s="1"/>
      <c r="Y1350" s="1"/>
      <c r="Z1350" s="1"/>
    </row>
    <row r="1351" spans="1:26" ht="15.75">
      <c r="A1351" s="1"/>
      <c r="B1351" s="1"/>
      <c r="C1351" s="1"/>
      <c r="D1351" s="1"/>
      <c r="E1351" s="1"/>
      <c r="F1351" s="1"/>
      <c r="G1351" s="1"/>
      <c r="H1351" s="1"/>
      <c r="I1351" s="1"/>
      <c r="J1351" s="1"/>
      <c r="K1351" s="1"/>
      <c r="L1351" s="1"/>
      <c r="M1351" s="1"/>
      <c r="N1351" s="1"/>
      <c r="O1351" s="1"/>
      <c r="P1351" s="1"/>
      <c r="Q1351" s="1"/>
      <c r="R1351" s="1"/>
      <c r="S1351" s="1"/>
      <c r="T1351" s="1"/>
      <c r="U1351" s="1"/>
      <c r="V1351" s="1"/>
      <c r="W1351" s="1"/>
      <c r="X1351" s="1"/>
      <c r="Y1351" s="1"/>
      <c r="Z1351" s="1"/>
    </row>
    <row r="1352" spans="1:26" ht="15.75">
      <c r="A1352" s="1"/>
      <c r="B1352" s="1"/>
      <c r="C1352" s="1"/>
      <c r="D1352" s="1"/>
      <c r="E1352" s="1"/>
      <c r="F1352" s="1"/>
      <c r="G1352" s="1"/>
      <c r="H1352" s="1"/>
      <c r="I1352" s="1"/>
      <c r="J1352" s="1"/>
      <c r="K1352" s="1"/>
      <c r="L1352" s="1"/>
      <c r="M1352" s="1"/>
      <c r="N1352" s="1"/>
      <c r="O1352" s="1"/>
      <c r="P1352" s="1"/>
      <c r="Q1352" s="1"/>
      <c r="R1352" s="1"/>
      <c r="S1352" s="1"/>
      <c r="T1352" s="1"/>
      <c r="U1352" s="1"/>
      <c r="V1352" s="1"/>
      <c r="W1352" s="1"/>
      <c r="X1352" s="1"/>
      <c r="Y1352" s="1"/>
      <c r="Z1352" s="1"/>
    </row>
    <row r="1353" spans="1:26" ht="15.75">
      <c r="A1353" s="1"/>
      <c r="B1353" s="1"/>
      <c r="C1353" s="1"/>
      <c r="D1353" s="1"/>
      <c r="E1353" s="1"/>
      <c r="F1353" s="1"/>
      <c r="G1353" s="1"/>
      <c r="H1353" s="1"/>
      <c r="I1353" s="1"/>
      <c r="J1353" s="1"/>
      <c r="K1353" s="1"/>
      <c r="L1353" s="1"/>
      <c r="M1353" s="1"/>
      <c r="N1353" s="1"/>
      <c r="O1353" s="1"/>
      <c r="P1353" s="1"/>
      <c r="Q1353" s="1"/>
      <c r="R1353" s="1"/>
      <c r="S1353" s="1"/>
      <c r="T1353" s="1"/>
      <c r="U1353" s="1"/>
      <c r="V1353" s="1"/>
      <c r="W1353" s="1"/>
      <c r="X1353" s="1"/>
      <c r="Y1353" s="1"/>
      <c r="Z1353" s="1"/>
    </row>
    <row r="1354" spans="1:26" ht="15.75">
      <c r="A1354" s="1"/>
      <c r="B1354" s="1"/>
      <c r="C1354" s="1"/>
      <c r="D1354" s="1"/>
      <c r="E1354" s="1"/>
      <c r="F1354" s="1"/>
      <c r="G1354" s="1"/>
      <c r="H1354" s="1"/>
      <c r="I1354" s="1"/>
      <c r="J1354" s="1"/>
      <c r="K1354" s="1"/>
      <c r="L1354" s="1"/>
      <c r="M1354" s="1"/>
      <c r="N1354" s="1"/>
      <c r="O1354" s="1"/>
      <c r="P1354" s="1"/>
      <c r="Q1354" s="1"/>
      <c r="R1354" s="1"/>
      <c r="S1354" s="1"/>
      <c r="T1354" s="1"/>
      <c r="U1354" s="1"/>
      <c r="V1354" s="1"/>
      <c r="W1354" s="1"/>
      <c r="X1354" s="1"/>
      <c r="Y1354" s="1"/>
      <c r="Z1354" s="1"/>
    </row>
    <row r="1355" spans="1:26" ht="15.75">
      <c r="A1355" s="1"/>
      <c r="B1355" s="1"/>
      <c r="C1355" s="1"/>
      <c r="D1355" s="1"/>
      <c r="E1355" s="1"/>
      <c r="F1355" s="1"/>
      <c r="G1355" s="1"/>
      <c r="H1355" s="1"/>
      <c r="I1355" s="1"/>
      <c r="J1355" s="1"/>
      <c r="K1355" s="1"/>
      <c r="L1355" s="1"/>
      <c r="M1355" s="1"/>
      <c r="N1355" s="1"/>
      <c r="O1355" s="1"/>
      <c r="P1355" s="1"/>
      <c r="Q1355" s="1"/>
      <c r="R1355" s="1"/>
      <c r="S1355" s="1"/>
      <c r="T1355" s="1"/>
      <c r="U1355" s="1"/>
      <c r="V1355" s="1"/>
      <c r="W1355" s="1"/>
      <c r="X1355" s="1"/>
      <c r="Y1355" s="1"/>
      <c r="Z1355" s="1"/>
    </row>
    <row r="1356" spans="1:26" ht="15.75">
      <c r="A1356" s="1"/>
      <c r="B1356" s="1"/>
      <c r="C1356" s="1"/>
      <c r="D1356" s="1"/>
      <c r="E1356" s="1"/>
      <c r="F1356" s="1"/>
      <c r="G1356" s="1"/>
      <c r="H1356" s="1"/>
      <c r="I1356" s="1"/>
      <c r="J1356" s="1"/>
      <c r="K1356" s="1"/>
      <c r="L1356" s="1"/>
      <c r="M1356" s="1"/>
      <c r="N1356" s="1"/>
      <c r="O1356" s="1"/>
      <c r="P1356" s="1"/>
      <c r="Q1356" s="1"/>
      <c r="R1356" s="1"/>
      <c r="S1356" s="1"/>
      <c r="T1356" s="1"/>
      <c r="U1356" s="1"/>
      <c r="V1356" s="1"/>
      <c r="W1356" s="1"/>
      <c r="X1356" s="1"/>
      <c r="Y1356" s="1"/>
      <c r="Z1356" s="1"/>
    </row>
    <row r="1357" spans="1:26" ht="15.75">
      <c r="A1357" s="1"/>
      <c r="B1357" s="1"/>
      <c r="C1357" s="1"/>
      <c r="D1357" s="1"/>
      <c r="E1357" s="1"/>
      <c r="F1357" s="1"/>
      <c r="G1357" s="1"/>
      <c r="H1357" s="1"/>
      <c r="I1357" s="1"/>
      <c r="J1357" s="1"/>
      <c r="K1357" s="1"/>
      <c r="L1357" s="1"/>
      <c r="M1357" s="1"/>
      <c r="N1357" s="1"/>
      <c r="O1357" s="1"/>
      <c r="P1357" s="1"/>
      <c r="Q1357" s="1"/>
      <c r="R1357" s="1"/>
      <c r="S1357" s="1"/>
      <c r="T1357" s="1"/>
      <c r="U1357" s="1"/>
      <c r="V1357" s="1"/>
      <c r="W1357" s="1"/>
      <c r="X1357" s="1"/>
      <c r="Y1357" s="1"/>
      <c r="Z1357" s="1"/>
    </row>
    <row r="1358" spans="1:26" ht="15.75">
      <c r="A1358" s="1"/>
      <c r="B1358" s="1"/>
      <c r="C1358" s="1"/>
      <c r="D1358" s="1"/>
      <c r="E1358" s="1"/>
      <c r="F1358" s="1"/>
      <c r="G1358" s="1"/>
      <c r="H1358" s="1"/>
      <c r="I1358" s="1"/>
      <c r="J1358" s="1"/>
      <c r="K1358" s="1"/>
      <c r="L1358" s="1"/>
      <c r="M1358" s="1"/>
      <c r="N1358" s="1"/>
      <c r="O1358" s="1"/>
      <c r="P1358" s="1"/>
      <c r="Q1358" s="1"/>
      <c r="R1358" s="1"/>
      <c r="S1358" s="1"/>
      <c r="T1358" s="1"/>
      <c r="U1358" s="1"/>
      <c r="V1358" s="1"/>
      <c r="W1358" s="1"/>
      <c r="X1358" s="1"/>
      <c r="Y1358" s="1"/>
      <c r="Z1358" s="1"/>
    </row>
    <row r="1359" spans="1:26" ht="15.75">
      <c r="A1359" s="1"/>
      <c r="B1359" s="1"/>
      <c r="C1359" s="1"/>
      <c r="D1359" s="1"/>
      <c r="E1359" s="1"/>
      <c r="F1359" s="1"/>
      <c r="G1359" s="1"/>
      <c r="H1359" s="1"/>
      <c r="I1359" s="1"/>
      <c r="J1359" s="1"/>
      <c r="K1359" s="1"/>
      <c r="L1359" s="1"/>
      <c r="M1359" s="1"/>
      <c r="N1359" s="1"/>
      <c r="O1359" s="1"/>
      <c r="P1359" s="1"/>
      <c r="Q1359" s="1"/>
      <c r="R1359" s="1"/>
      <c r="S1359" s="1"/>
      <c r="T1359" s="1"/>
      <c r="U1359" s="1"/>
      <c r="V1359" s="1"/>
      <c r="W1359" s="1"/>
      <c r="X1359" s="1"/>
      <c r="Y1359" s="1"/>
      <c r="Z1359" s="1"/>
    </row>
    <row r="1360" spans="1:26" ht="15.75">
      <c r="A1360" s="1"/>
      <c r="B1360" s="1"/>
      <c r="C1360" s="1"/>
      <c r="D1360" s="1"/>
      <c r="E1360" s="1"/>
      <c r="F1360" s="1"/>
      <c r="G1360" s="1"/>
      <c r="H1360" s="1"/>
      <c r="I1360" s="1"/>
      <c r="J1360" s="1"/>
      <c r="K1360" s="1"/>
      <c r="L1360" s="1"/>
      <c r="M1360" s="1"/>
      <c r="N1360" s="1"/>
      <c r="O1360" s="1"/>
      <c r="P1360" s="1"/>
      <c r="Q1360" s="1"/>
      <c r="R1360" s="1"/>
      <c r="S1360" s="1"/>
      <c r="T1360" s="1"/>
      <c r="U1360" s="1"/>
      <c r="V1360" s="1"/>
      <c r="W1360" s="1"/>
      <c r="X1360" s="1"/>
      <c r="Y1360" s="1"/>
      <c r="Z1360" s="1"/>
    </row>
    <row r="1361" spans="1:26" ht="15.75">
      <c r="A1361" s="1"/>
      <c r="B1361" s="1"/>
      <c r="C1361" s="1"/>
      <c r="D1361" s="1"/>
      <c r="E1361" s="1"/>
      <c r="F1361" s="1"/>
      <c r="G1361" s="1"/>
      <c r="H1361" s="1"/>
      <c r="I1361" s="1"/>
      <c r="J1361" s="1"/>
      <c r="K1361" s="1"/>
      <c r="L1361" s="1"/>
      <c r="M1361" s="1"/>
      <c r="N1361" s="1"/>
      <c r="O1361" s="1"/>
      <c r="P1361" s="1"/>
      <c r="Q1361" s="1"/>
      <c r="R1361" s="1"/>
      <c r="S1361" s="1"/>
      <c r="T1361" s="1"/>
      <c r="U1361" s="1"/>
      <c r="V1361" s="1"/>
      <c r="W1361" s="1"/>
      <c r="X1361" s="1"/>
      <c r="Y1361" s="1"/>
      <c r="Z1361" s="1"/>
    </row>
    <row r="1362" spans="1:26" ht="15.75">
      <c r="A1362" s="1"/>
      <c r="B1362" s="1"/>
      <c r="C1362" s="1"/>
      <c r="D1362" s="1"/>
      <c r="E1362" s="1"/>
      <c r="F1362" s="1"/>
      <c r="G1362" s="1"/>
      <c r="H1362" s="1"/>
      <c r="I1362" s="1"/>
      <c r="J1362" s="1"/>
      <c r="K1362" s="1"/>
      <c r="L1362" s="1"/>
      <c r="M1362" s="1"/>
      <c r="N1362" s="1"/>
      <c r="O1362" s="1"/>
      <c r="P1362" s="1"/>
      <c r="Q1362" s="1"/>
      <c r="R1362" s="1"/>
      <c r="S1362" s="1"/>
      <c r="T1362" s="1"/>
      <c r="U1362" s="1"/>
      <c r="V1362" s="1"/>
      <c r="W1362" s="1"/>
      <c r="X1362" s="1"/>
      <c r="Y1362" s="1"/>
      <c r="Z1362" s="1"/>
    </row>
    <row r="1363" spans="1:26" ht="15.75">
      <c r="A1363" s="1"/>
      <c r="B1363" s="1"/>
      <c r="C1363" s="1"/>
      <c r="D1363" s="1"/>
      <c r="E1363" s="1"/>
      <c r="F1363" s="1"/>
      <c r="G1363" s="1"/>
      <c r="H1363" s="1"/>
      <c r="I1363" s="1"/>
      <c r="J1363" s="1"/>
      <c r="K1363" s="1"/>
      <c r="L1363" s="1"/>
      <c r="M1363" s="1"/>
      <c r="N1363" s="1"/>
      <c r="O1363" s="1"/>
      <c r="P1363" s="1"/>
      <c r="Q1363" s="1"/>
      <c r="R1363" s="1"/>
      <c r="S1363" s="1"/>
      <c r="T1363" s="1"/>
      <c r="U1363" s="1"/>
      <c r="V1363" s="1"/>
      <c r="W1363" s="1"/>
      <c r="X1363" s="1"/>
      <c r="Y1363" s="1"/>
      <c r="Z1363" s="1"/>
    </row>
    <row r="1364" spans="1:26" ht="15.75">
      <c r="A1364" s="1"/>
      <c r="B1364" s="1"/>
      <c r="C1364" s="1"/>
      <c r="D1364" s="1"/>
      <c r="E1364" s="1"/>
      <c r="F1364" s="1"/>
      <c r="G1364" s="1"/>
      <c r="H1364" s="1"/>
      <c r="I1364" s="1"/>
      <c r="J1364" s="1"/>
      <c r="K1364" s="1"/>
      <c r="L1364" s="1"/>
      <c r="M1364" s="1"/>
      <c r="N1364" s="1"/>
      <c r="O1364" s="1"/>
      <c r="P1364" s="1"/>
      <c r="Q1364" s="1"/>
      <c r="R1364" s="1"/>
      <c r="S1364" s="1"/>
      <c r="T1364" s="1"/>
      <c r="U1364" s="1"/>
      <c r="V1364" s="1"/>
      <c r="W1364" s="1"/>
      <c r="X1364" s="1"/>
      <c r="Y1364" s="1"/>
      <c r="Z1364" s="1"/>
    </row>
    <row r="1365" spans="1:26" ht="15.75">
      <c r="A1365" s="1"/>
      <c r="B1365" s="1"/>
      <c r="C1365" s="1"/>
      <c r="D1365" s="1"/>
      <c r="E1365" s="1"/>
      <c r="F1365" s="1"/>
      <c r="G1365" s="1"/>
      <c r="H1365" s="1"/>
      <c r="I1365" s="1"/>
      <c r="J1365" s="1"/>
      <c r="K1365" s="1"/>
      <c r="L1365" s="1"/>
      <c r="M1365" s="1"/>
      <c r="N1365" s="1"/>
      <c r="O1365" s="1"/>
      <c r="P1365" s="1"/>
      <c r="Q1365" s="1"/>
      <c r="R1365" s="1"/>
      <c r="S1365" s="1"/>
      <c r="T1365" s="1"/>
      <c r="U1365" s="1"/>
      <c r="V1365" s="1"/>
      <c r="W1365" s="1"/>
      <c r="X1365" s="1"/>
      <c r="Y1365" s="1"/>
      <c r="Z1365" s="1"/>
    </row>
    <row r="1366" spans="1:26" ht="15.75">
      <c r="A1366" s="1"/>
      <c r="B1366" s="1"/>
      <c r="C1366" s="1"/>
      <c r="D1366" s="1"/>
      <c r="E1366" s="1"/>
      <c r="F1366" s="1"/>
      <c r="G1366" s="1"/>
      <c r="H1366" s="1"/>
      <c r="I1366" s="1"/>
      <c r="J1366" s="1"/>
      <c r="K1366" s="1"/>
      <c r="L1366" s="1"/>
      <c r="M1366" s="1"/>
      <c r="N1366" s="1"/>
      <c r="O1366" s="1"/>
      <c r="P1366" s="1"/>
      <c r="Q1366" s="1"/>
      <c r="R1366" s="1"/>
      <c r="S1366" s="1"/>
      <c r="T1366" s="1"/>
      <c r="U1366" s="1"/>
      <c r="V1366" s="1"/>
      <c r="W1366" s="1"/>
      <c r="X1366" s="1"/>
      <c r="Y1366" s="1"/>
      <c r="Z1366" s="1"/>
    </row>
    <row r="1367" spans="1:26" ht="15.75">
      <c r="A1367" s="1"/>
      <c r="B1367" s="1"/>
      <c r="C1367" s="1"/>
      <c r="D1367" s="1"/>
      <c r="E1367" s="1"/>
      <c r="F1367" s="1"/>
      <c r="G1367" s="1"/>
      <c r="H1367" s="1"/>
      <c r="I1367" s="1"/>
      <c r="J1367" s="1"/>
      <c r="K1367" s="1"/>
      <c r="L1367" s="1"/>
      <c r="M1367" s="1"/>
      <c r="N1367" s="1"/>
      <c r="O1367" s="1"/>
      <c r="P1367" s="1"/>
      <c r="Q1367" s="1"/>
      <c r="R1367" s="1"/>
      <c r="S1367" s="1"/>
      <c r="T1367" s="1"/>
      <c r="U1367" s="1"/>
      <c r="V1367" s="1"/>
      <c r="W1367" s="1"/>
      <c r="X1367" s="1"/>
      <c r="Y1367" s="1"/>
      <c r="Z1367" s="1"/>
    </row>
    <row r="1368" spans="1:26" ht="15.75">
      <c r="A1368" s="1"/>
      <c r="B1368" s="1"/>
      <c r="C1368" s="1"/>
      <c r="D1368" s="1"/>
      <c r="E1368" s="1"/>
      <c r="F1368" s="1"/>
      <c r="G1368" s="1"/>
      <c r="H1368" s="1"/>
      <c r="I1368" s="1"/>
      <c r="J1368" s="1"/>
      <c r="K1368" s="1"/>
      <c r="L1368" s="1"/>
      <c r="M1368" s="1"/>
      <c r="N1368" s="1"/>
      <c r="O1368" s="1"/>
      <c r="P1368" s="1"/>
      <c r="Q1368" s="1"/>
      <c r="R1368" s="1"/>
      <c r="S1368" s="1"/>
      <c r="T1368" s="1"/>
      <c r="U1368" s="1"/>
      <c r="V1368" s="1"/>
      <c r="W1368" s="1"/>
      <c r="X1368" s="1"/>
      <c r="Y1368" s="1"/>
      <c r="Z1368" s="1"/>
    </row>
    <row r="1369" spans="1:26" ht="15.75">
      <c r="A1369" s="1"/>
      <c r="B1369" s="1"/>
      <c r="C1369" s="1"/>
      <c r="D1369" s="1"/>
      <c r="E1369" s="1"/>
      <c r="F1369" s="1"/>
      <c r="G1369" s="1"/>
      <c r="H1369" s="1"/>
      <c r="I1369" s="1"/>
      <c r="J1369" s="1"/>
      <c r="K1369" s="1"/>
      <c r="L1369" s="1"/>
      <c r="M1369" s="1"/>
      <c r="N1369" s="1"/>
      <c r="O1369" s="1"/>
      <c r="P1369" s="1"/>
      <c r="Q1369" s="1"/>
      <c r="R1369" s="1"/>
      <c r="S1369" s="1"/>
      <c r="T1369" s="1"/>
      <c r="U1369" s="1"/>
      <c r="V1369" s="1"/>
      <c r="W1369" s="1"/>
      <c r="X1369" s="1"/>
      <c r="Y1369" s="1"/>
      <c r="Z1369" s="1"/>
    </row>
    <row r="1370" spans="1:26" ht="15.75">
      <c r="A1370" s="1"/>
      <c r="B1370" s="1"/>
      <c r="C1370" s="1"/>
      <c r="D1370" s="1"/>
      <c r="E1370" s="1"/>
      <c r="F1370" s="1"/>
      <c r="G1370" s="1"/>
      <c r="H1370" s="1"/>
      <c r="I1370" s="1"/>
      <c r="J1370" s="1"/>
      <c r="K1370" s="1"/>
      <c r="L1370" s="1"/>
      <c r="M1370" s="1"/>
      <c r="N1370" s="1"/>
      <c r="O1370" s="1"/>
      <c r="P1370" s="1"/>
      <c r="Q1370" s="1"/>
      <c r="R1370" s="1"/>
      <c r="S1370" s="1"/>
      <c r="T1370" s="1"/>
      <c r="U1370" s="1"/>
      <c r="V1370" s="1"/>
      <c r="W1370" s="1"/>
      <c r="X1370" s="1"/>
      <c r="Y1370" s="1"/>
      <c r="Z1370" s="1"/>
    </row>
    <row r="1371" spans="1:26" ht="15.75">
      <c r="A1371" s="1"/>
      <c r="B1371" s="1"/>
      <c r="C1371" s="1"/>
      <c r="D1371" s="1"/>
      <c r="E1371" s="1"/>
      <c r="F1371" s="1"/>
      <c r="G1371" s="1"/>
      <c r="H1371" s="1"/>
      <c r="I1371" s="1"/>
      <c r="J1371" s="1"/>
      <c r="K1371" s="1"/>
      <c r="L1371" s="1"/>
      <c r="M1371" s="1"/>
      <c r="N1371" s="1"/>
      <c r="O1371" s="1"/>
      <c r="P1371" s="1"/>
      <c r="Q1371" s="1"/>
      <c r="R1371" s="1"/>
      <c r="S1371" s="1"/>
      <c r="T1371" s="1"/>
      <c r="U1371" s="1"/>
      <c r="V1371" s="1"/>
      <c r="W1371" s="1"/>
      <c r="X1371" s="1"/>
      <c r="Y1371" s="1"/>
      <c r="Z1371" s="1"/>
    </row>
    <row r="1372" spans="1:26" ht="15.75">
      <c r="A1372" s="1"/>
      <c r="B1372" s="1"/>
      <c r="C1372" s="1"/>
      <c r="D1372" s="1"/>
      <c r="E1372" s="1"/>
      <c r="F1372" s="1"/>
      <c r="G1372" s="1"/>
      <c r="H1372" s="1"/>
      <c r="I1372" s="1"/>
      <c r="J1372" s="1"/>
      <c r="K1372" s="1"/>
      <c r="L1372" s="1"/>
      <c r="M1372" s="1"/>
      <c r="N1372" s="1"/>
      <c r="O1372" s="1"/>
      <c r="P1372" s="1"/>
      <c r="Q1372" s="1"/>
      <c r="R1372" s="1"/>
      <c r="S1372" s="1"/>
      <c r="T1372" s="1"/>
      <c r="U1372" s="1"/>
      <c r="V1372" s="1"/>
      <c r="W1372" s="1"/>
      <c r="X1372" s="1"/>
      <c r="Y1372" s="1"/>
      <c r="Z1372" s="1"/>
    </row>
    <row r="1373" spans="1:26" ht="15.75">
      <c r="A1373" s="1"/>
      <c r="B1373" s="1"/>
      <c r="C1373" s="1"/>
      <c r="D1373" s="1"/>
      <c r="E1373" s="1"/>
      <c r="F1373" s="1"/>
      <c r="G1373" s="1"/>
      <c r="H1373" s="1"/>
      <c r="I1373" s="1"/>
      <c r="J1373" s="1"/>
      <c r="K1373" s="1"/>
      <c r="L1373" s="1"/>
      <c r="M1373" s="1"/>
      <c r="N1373" s="1"/>
      <c r="O1373" s="1"/>
      <c r="P1373" s="1"/>
      <c r="Q1373" s="1"/>
      <c r="R1373" s="1"/>
      <c r="S1373" s="1"/>
      <c r="T1373" s="1"/>
      <c r="U1373" s="1"/>
      <c r="V1373" s="1"/>
      <c r="W1373" s="1"/>
      <c r="X1373" s="1"/>
      <c r="Y1373" s="1"/>
      <c r="Z1373" s="1"/>
    </row>
    <row r="1374" spans="1:26" ht="15.75">
      <c r="A1374" s="1"/>
      <c r="B1374" s="1"/>
      <c r="C1374" s="1"/>
      <c r="D1374" s="1"/>
      <c r="E1374" s="1"/>
      <c r="F1374" s="1"/>
      <c r="G1374" s="1"/>
      <c r="H1374" s="1"/>
      <c r="I1374" s="1"/>
      <c r="J1374" s="1"/>
      <c r="K1374" s="1"/>
      <c r="L1374" s="1"/>
      <c r="M1374" s="1"/>
      <c r="N1374" s="1"/>
      <c r="O1374" s="1"/>
      <c r="P1374" s="1"/>
      <c r="Q1374" s="1"/>
      <c r="R1374" s="1"/>
      <c r="S1374" s="1"/>
      <c r="T1374" s="1"/>
      <c r="U1374" s="1"/>
      <c r="V1374" s="1"/>
      <c r="W1374" s="1"/>
      <c r="X1374" s="1"/>
      <c r="Y1374" s="1"/>
      <c r="Z1374" s="1"/>
    </row>
    <row r="1375" spans="1:26" ht="15.75">
      <c r="A1375" s="1"/>
      <c r="B1375" s="1"/>
      <c r="C1375" s="1"/>
      <c r="D1375" s="1"/>
      <c r="E1375" s="1"/>
      <c r="F1375" s="1"/>
      <c r="G1375" s="1"/>
      <c r="H1375" s="1"/>
      <c r="I1375" s="1"/>
      <c r="J1375" s="1"/>
      <c r="K1375" s="1"/>
      <c r="L1375" s="1"/>
      <c r="M1375" s="1"/>
      <c r="N1375" s="1"/>
      <c r="O1375" s="1"/>
      <c r="P1375" s="1"/>
      <c r="Q1375" s="1"/>
      <c r="R1375" s="1"/>
      <c r="S1375" s="1"/>
      <c r="T1375" s="1"/>
      <c r="U1375" s="1"/>
      <c r="V1375" s="1"/>
      <c r="W1375" s="1"/>
      <c r="X1375" s="1"/>
      <c r="Y1375" s="1"/>
      <c r="Z1375" s="1"/>
    </row>
    <row r="1376" spans="1:26" ht="15.75">
      <c r="A1376" s="1"/>
      <c r="B1376" s="1"/>
      <c r="C1376" s="1"/>
      <c r="D1376" s="1"/>
      <c r="E1376" s="1"/>
      <c r="F1376" s="1"/>
      <c r="G1376" s="1"/>
      <c r="H1376" s="1"/>
      <c r="I1376" s="1"/>
      <c r="J1376" s="1"/>
      <c r="K1376" s="1"/>
      <c r="L1376" s="1"/>
      <c r="M1376" s="1"/>
      <c r="N1376" s="1"/>
      <c r="O1376" s="1"/>
      <c r="P1376" s="1"/>
      <c r="Q1376" s="1"/>
      <c r="R1376" s="1"/>
      <c r="S1376" s="1"/>
      <c r="T1376" s="1"/>
      <c r="U1376" s="1"/>
      <c r="V1376" s="1"/>
      <c r="W1376" s="1"/>
      <c r="X1376" s="1"/>
      <c r="Y1376" s="1"/>
      <c r="Z1376" s="1"/>
    </row>
    <row r="1377" spans="1:26" ht="15.75">
      <c r="A1377" s="1"/>
      <c r="B1377" s="1"/>
      <c r="C1377" s="1"/>
      <c r="D1377" s="1"/>
      <c r="E1377" s="1"/>
      <c r="F1377" s="1"/>
      <c r="G1377" s="1"/>
      <c r="H1377" s="1"/>
      <c r="I1377" s="1"/>
      <c r="J1377" s="1"/>
      <c r="K1377" s="1"/>
      <c r="L1377" s="1"/>
      <c r="M1377" s="1"/>
      <c r="N1377" s="1"/>
      <c r="O1377" s="1"/>
      <c r="P1377" s="1"/>
      <c r="Q1377" s="1"/>
      <c r="R1377" s="1"/>
      <c r="S1377" s="1"/>
      <c r="T1377" s="1"/>
      <c r="U1377" s="1"/>
      <c r="V1377" s="1"/>
      <c r="W1377" s="1"/>
      <c r="X1377" s="1"/>
      <c r="Y1377" s="1"/>
      <c r="Z1377" s="1"/>
    </row>
    <row r="1378" spans="1:26" ht="15.75">
      <c r="A1378" s="1"/>
      <c r="B1378" s="1"/>
      <c r="C1378" s="1"/>
      <c r="D1378" s="1"/>
      <c r="E1378" s="1"/>
      <c r="F1378" s="1"/>
      <c r="G1378" s="1"/>
      <c r="H1378" s="1"/>
      <c r="I1378" s="1"/>
      <c r="J1378" s="1"/>
      <c r="K1378" s="1"/>
      <c r="L1378" s="1"/>
      <c r="M1378" s="1"/>
      <c r="N1378" s="1"/>
      <c r="O1378" s="1"/>
      <c r="P1378" s="1"/>
      <c r="Q1378" s="1"/>
      <c r="R1378" s="1"/>
      <c r="S1378" s="1"/>
      <c r="T1378" s="1"/>
      <c r="U1378" s="1"/>
      <c r="V1378" s="1"/>
      <c r="W1378" s="1"/>
      <c r="X1378" s="1"/>
      <c r="Y1378" s="1"/>
      <c r="Z1378" s="1"/>
    </row>
    <row r="1379" spans="1:26" ht="15.75">
      <c r="A1379" s="1"/>
      <c r="B1379" s="1"/>
      <c r="C1379" s="1"/>
      <c r="D1379" s="1"/>
      <c r="E1379" s="1"/>
      <c r="F1379" s="1"/>
      <c r="G1379" s="1"/>
      <c r="H1379" s="1"/>
      <c r="I1379" s="1"/>
      <c r="J1379" s="1"/>
      <c r="K1379" s="1"/>
      <c r="L1379" s="1"/>
      <c r="M1379" s="1"/>
      <c r="N1379" s="1"/>
      <c r="O1379" s="1"/>
      <c r="P1379" s="1"/>
      <c r="Q1379" s="1"/>
      <c r="R1379" s="1"/>
      <c r="S1379" s="1"/>
      <c r="T1379" s="1"/>
      <c r="U1379" s="1"/>
      <c r="V1379" s="1"/>
      <c r="W1379" s="1"/>
      <c r="X1379" s="1"/>
      <c r="Y1379" s="1"/>
      <c r="Z1379" s="1"/>
    </row>
    <row r="1380" spans="1:26" ht="15.75">
      <c r="A1380" s="1"/>
      <c r="B1380" s="1"/>
      <c r="C1380" s="1"/>
      <c r="D1380" s="1"/>
      <c r="E1380" s="1"/>
      <c r="F1380" s="1"/>
      <c r="G1380" s="1"/>
      <c r="H1380" s="1"/>
      <c r="I1380" s="1"/>
      <c r="J1380" s="1"/>
      <c r="K1380" s="1"/>
      <c r="L1380" s="1"/>
      <c r="M1380" s="1"/>
      <c r="N1380" s="1"/>
      <c r="O1380" s="1"/>
      <c r="P1380" s="1"/>
      <c r="Q1380" s="1"/>
      <c r="R1380" s="1"/>
      <c r="S1380" s="1"/>
      <c r="T1380" s="1"/>
      <c r="U1380" s="1"/>
      <c r="V1380" s="1"/>
      <c r="W1380" s="1"/>
      <c r="X1380" s="1"/>
      <c r="Y1380" s="1"/>
      <c r="Z1380" s="1"/>
    </row>
    <row r="1381" spans="1:26" ht="15.75">
      <c r="A1381" s="1"/>
      <c r="B1381" s="1"/>
      <c r="C1381" s="1"/>
      <c r="D1381" s="1"/>
      <c r="E1381" s="1"/>
      <c r="F1381" s="1"/>
      <c r="G1381" s="1"/>
      <c r="H1381" s="1"/>
      <c r="I1381" s="1"/>
      <c r="J1381" s="1"/>
      <c r="K1381" s="1"/>
      <c r="L1381" s="1"/>
      <c r="M1381" s="1"/>
      <c r="N1381" s="1"/>
      <c r="O1381" s="1"/>
      <c r="P1381" s="1"/>
      <c r="Q1381" s="1"/>
      <c r="R1381" s="1"/>
      <c r="S1381" s="1"/>
      <c r="T1381" s="1"/>
      <c r="U1381" s="1"/>
      <c r="V1381" s="1"/>
      <c r="W1381" s="1"/>
      <c r="X1381" s="1"/>
      <c r="Y1381" s="1"/>
      <c r="Z1381" s="1"/>
    </row>
    <row r="1382" spans="1:26" ht="15.75">
      <c r="A1382" s="1"/>
      <c r="B1382" s="1"/>
      <c r="C1382" s="1"/>
      <c r="D1382" s="1"/>
      <c r="E1382" s="1"/>
      <c r="F1382" s="1"/>
      <c r="G1382" s="1"/>
      <c r="H1382" s="1"/>
      <c r="I1382" s="1"/>
      <c r="J1382" s="1"/>
      <c r="K1382" s="1"/>
      <c r="L1382" s="1"/>
      <c r="M1382" s="1"/>
      <c r="N1382" s="1"/>
      <c r="O1382" s="1"/>
      <c r="P1382" s="1"/>
      <c r="Q1382" s="1"/>
      <c r="R1382" s="1"/>
      <c r="S1382" s="1"/>
      <c r="T1382" s="1"/>
      <c r="U1382" s="1"/>
      <c r="V1382" s="1"/>
      <c r="W1382" s="1"/>
      <c r="X1382" s="1"/>
      <c r="Y1382" s="1"/>
      <c r="Z1382" s="1"/>
    </row>
    <row r="1383" spans="1:26" ht="15.75">
      <c r="A1383" s="1"/>
      <c r="B1383" s="1"/>
      <c r="C1383" s="1"/>
      <c r="D1383" s="1"/>
      <c r="E1383" s="1"/>
      <c r="F1383" s="1"/>
      <c r="G1383" s="1"/>
      <c r="H1383" s="1"/>
      <c r="I1383" s="1"/>
      <c r="J1383" s="1"/>
      <c r="K1383" s="1"/>
      <c r="L1383" s="1"/>
      <c r="M1383" s="1"/>
      <c r="N1383" s="1"/>
      <c r="O1383" s="1"/>
      <c r="P1383" s="1"/>
      <c r="Q1383" s="1"/>
      <c r="R1383" s="1"/>
      <c r="S1383" s="1"/>
      <c r="T1383" s="1"/>
      <c r="U1383" s="1"/>
      <c r="V1383" s="1"/>
      <c r="W1383" s="1"/>
      <c r="X1383" s="1"/>
      <c r="Y1383" s="1"/>
      <c r="Z1383" s="1"/>
    </row>
    <row r="1384" spans="1:26" ht="15.75">
      <c r="A1384" s="1"/>
      <c r="B1384" s="1"/>
      <c r="C1384" s="1"/>
      <c r="D1384" s="1"/>
      <c r="E1384" s="1"/>
      <c r="F1384" s="1"/>
      <c r="G1384" s="1"/>
      <c r="H1384" s="1"/>
      <c r="I1384" s="1"/>
      <c r="J1384" s="1"/>
      <c r="K1384" s="1"/>
      <c r="L1384" s="1"/>
      <c r="M1384" s="1"/>
      <c r="N1384" s="1"/>
      <c r="O1384" s="1"/>
      <c r="P1384" s="1"/>
      <c r="Q1384" s="1"/>
      <c r="R1384" s="1"/>
      <c r="S1384" s="1"/>
      <c r="T1384" s="1"/>
      <c r="U1384" s="1"/>
      <c r="V1384" s="1"/>
      <c r="W1384" s="1"/>
      <c r="X1384" s="1"/>
      <c r="Y1384" s="1"/>
      <c r="Z1384" s="1"/>
    </row>
    <row r="1385" spans="1:26" ht="15.75">
      <c r="A1385" s="1"/>
      <c r="B1385" s="1"/>
      <c r="C1385" s="1"/>
      <c r="D1385" s="1"/>
      <c r="E1385" s="1"/>
      <c r="F1385" s="1"/>
      <c r="G1385" s="1"/>
      <c r="H1385" s="1"/>
      <c r="I1385" s="1"/>
      <c r="J1385" s="1"/>
      <c r="K1385" s="1"/>
      <c r="L1385" s="1"/>
      <c r="M1385" s="1"/>
      <c r="N1385" s="1"/>
      <c r="O1385" s="1"/>
      <c r="P1385" s="1"/>
      <c r="Q1385" s="1"/>
      <c r="R1385" s="1"/>
      <c r="S1385" s="1"/>
      <c r="T1385" s="1"/>
      <c r="U1385" s="1"/>
      <c r="V1385" s="1"/>
      <c r="W1385" s="1"/>
      <c r="X1385" s="1"/>
      <c r="Y1385" s="1"/>
      <c r="Z1385" s="1"/>
    </row>
    <row r="1386" spans="1:26" ht="15.75">
      <c r="A1386" s="1"/>
      <c r="B1386" s="1"/>
      <c r="C1386" s="1"/>
      <c r="D1386" s="1"/>
      <c r="E1386" s="1"/>
      <c r="F1386" s="1"/>
      <c r="G1386" s="1"/>
      <c r="H1386" s="1"/>
      <c r="I1386" s="1"/>
      <c r="J1386" s="1"/>
      <c r="K1386" s="1"/>
      <c r="L1386" s="1"/>
      <c r="M1386" s="1"/>
      <c r="N1386" s="1"/>
      <c r="O1386" s="1"/>
      <c r="P1386" s="1"/>
      <c r="Q1386" s="1"/>
      <c r="R1386" s="1"/>
      <c r="S1386" s="1"/>
      <c r="T1386" s="1"/>
      <c r="U1386" s="1"/>
      <c r="V1386" s="1"/>
      <c r="W1386" s="1"/>
      <c r="X1386" s="1"/>
      <c r="Y1386" s="1"/>
      <c r="Z1386" s="1"/>
    </row>
    <row r="1387" spans="1:26" ht="15.75">
      <c r="A1387" s="1"/>
      <c r="B1387" s="1"/>
      <c r="C1387" s="1"/>
      <c r="D1387" s="1"/>
      <c r="E1387" s="1"/>
      <c r="F1387" s="1"/>
      <c r="G1387" s="1"/>
      <c r="H1387" s="1"/>
      <c r="I1387" s="1"/>
      <c r="J1387" s="1"/>
      <c r="K1387" s="1"/>
      <c r="L1387" s="1"/>
      <c r="M1387" s="1"/>
      <c r="N1387" s="1"/>
      <c r="O1387" s="1"/>
      <c r="P1387" s="1"/>
      <c r="Q1387" s="1"/>
      <c r="R1387" s="1"/>
      <c r="S1387" s="1"/>
      <c r="T1387" s="1"/>
      <c r="U1387" s="1"/>
      <c r="V1387" s="1"/>
      <c r="W1387" s="1"/>
      <c r="X1387" s="1"/>
      <c r="Y1387" s="1"/>
      <c r="Z1387" s="1"/>
    </row>
    <row r="1388" spans="1:26" ht="15.75">
      <c r="A1388" s="1"/>
      <c r="B1388" s="1"/>
      <c r="C1388" s="1"/>
      <c r="D1388" s="1"/>
      <c r="E1388" s="1"/>
      <c r="F1388" s="1"/>
      <c r="G1388" s="1"/>
      <c r="H1388" s="1"/>
      <c r="I1388" s="1"/>
      <c r="J1388" s="1"/>
      <c r="K1388" s="1"/>
      <c r="L1388" s="1"/>
      <c r="M1388" s="1"/>
      <c r="N1388" s="1"/>
      <c r="O1388" s="1"/>
      <c r="P1388" s="1"/>
      <c r="Q1388" s="1"/>
      <c r="R1388" s="1"/>
      <c r="S1388" s="1"/>
      <c r="T1388" s="1"/>
      <c r="U1388" s="1"/>
      <c r="V1388" s="1"/>
      <c r="W1388" s="1"/>
      <c r="X1388" s="1"/>
      <c r="Y1388" s="1"/>
      <c r="Z1388" s="1"/>
    </row>
    <row r="1389" spans="1:26" ht="15.75">
      <c r="A1389" s="1"/>
      <c r="B1389" s="1"/>
      <c r="C1389" s="1"/>
      <c r="D1389" s="1"/>
      <c r="E1389" s="1"/>
      <c r="F1389" s="1"/>
      <c r="G1389" s="1"/>
      <c r="H1389" s="1"/>
      <c r="I1389" s="1"/>
      <c r="J1389" s="1"/>
      <c r="K1389" s="1"/>
      <c r="L1389" s="1"/>
      <c r="M1389" s="1"/>
      <c r="N1389" s="1"/>
      <c r="O1389" s="1"/>
      <c r="P1389" s="1"/>
      <c r="Q1389" s="1"/>
      <c r="R1389" s="1"/>
      <c r="S1389" s="1"/>
      <c r="T1389" s="1"/>
      <c r="U1389" s="1"/>
      <c r="V1389" s="1"/>
      <c r="W1389" s="1"/>
      <c r="X1389" s="1"/>
      <c r="Y1389" s="1"/>
      <c r="Z1389" s="1"/>
    </row>
    <row r="1390" spans="1:26" ht="15.75">
      <c r="A1390" s="1"/>
      <c r="B1390" s="1"/>
      <c r="C1390" s="1"/>
      <c r="D1390" s="1"/>
      <c r="E1390" s="1"/>
      <c r="F1390" s="1"/>
      <c r="G1390" s="1"/>
      <c r="H1390" s="1"/>
      <c r="I1390" s="1"/>
      <c r="J1390" s="1"/>
      <c r="K1390" s="1"/>
      <c r="L1390" s="1"/>
      <c r="M1390" s="1"/>
      <c r="N1390" s="1"/>
      <c r="O1390" s="1"/>
      <c r="P1390" s="1"/>
      <c r="Q1390" s="1"/>
      <c r="R1390" s="1"/>
      <c r="S1390" s="1"/>
      <c r="T1390" s="1"/>
      <c r="U1390" s="1"/>
      <c r="V1390" s="1"/>
      <c r="W1390" s="1"/>
      <c r="X1390" s="1"/>
      <c r="Y1390" s="1"/>
      <c r="Z1390" s="1"/>
    </row>
    <row r="1391" spans="1:26" ht="15.75">
      <c r="A1391" s="1"/>
      <c r="B1391" s="1"/>
      <c r="C1391" s="1"/>
      <c r="D1391" s="1"/>
      <c r="E1391" s="1"/>
      <c r="F1391" s="1"/>
      <c r="G1391" s="1"/>
      <c r="H1391" s="1"/>
      <c r="I1391" s="1"/>
      <c r="J1391" s="1"/>
      <c r="K1391" s="1"/>
      <c r="L1391" s="1"/>
      <c r="M1391" s="1"/>
      <c r="N1391" s="1"/>
      <c r="O1391" s="1"/>
      <c r="P1391" s="1"/>
      <c r="Q1391" s="1"/>
      <c r="R1391" s="1"/>
      <c r="S1391" s="1"/>
      <c r="T1391" s="1"/>
      <c r="U1391" s="1"/>
      <c r="V1391" s="1"/>
      <c r="W1391" s="1"/>
      <c r="X1391" s="1"/>
      <c r="Y1391" s="1"/>
      <c r="Z1391" s="1"/>
    </row>
    <row r="1392" spans="1:26" ht="15.75">
      <c r="A1392" s="1"/>
      <c r="B1392" s="1"/>
      <c r="C1392" s="1"/>
      <c r="D1392" s="1"/>
      <c r="E1392" s="1"/>
      <c r="F1392" s="1"/>
      <c r="G1392" s="1"/>
      <c r="H1392" s="1"/>
      <c r="I1392" s="1"/>
      <c r="J1392" s="1"/>
      <c r="K1392" s="1"/>
      <c r="L1392" s="1"/>
      <c r="M1392" s="1"/>
      <c r="N1392" s="1"/>
      <c r="O1392" s="1"/>
      <c r="P1392" s="1"/>
      <c r="Q1392" s="1"/>
      <c r="R1392" s="1"/>
      <c r="S1392" s="1"/>
      <c r="T1392" s="1"/>
      <c r="U1392" s="1"/>
      <c r="V1392" s="1"/>
      <c r="W1392" s="1"/>
      <c r="X1392" s="1"/>
      <c r="Y1392" s="1"/>
      <c r="Z1392" s="1"/>
    </row>
    <row r="1393" spans="1:26" ht="15.75">
      <c r="A1393" s="1"/>
      <c r="B1393" s="1"/>
      <c r="C1393" s="1"/>
      <c r="D1393" s="1"/>
      <c r="E1393" s="1"/>
      <c r="F1393" s="1"/>
      <c r="G1393" s="1"/>
      <c r="H1393" s="1"/>
      <c r="I1393" s="1"/>
      <c r="J1393" s="1"/>
      <c r="K1393" s="1"/>
      <c r="L1393" s="1"/>
      <c r="M1393" s="1"/>
      <c r="N1393" s="1"/>
      <c r="O1393" s="1"/>
      <c r="P1393" s="1"/>
      <c r="Q1393" s="1"/>
      <c r="R1393" s="1"/>
      <c r="S1393" s="1"/>
      <c r="T1393" s="1"/>
      <c r="U1393" s="1"/>
      <c r="V1393" s="1"/>
      <c r="W1393" s="1"/>
      <c r="X1393" s="1"/>
      <c r="Y1393" s="1"/>
      <c r="Z1393" s="1"/>
    </row>
    <row r="1394" spans="1:26" ht="15.75">
      <c r="A1394" s="1"/>
      <c r="B1394" s="1"/>
      <c r="C1394" s="1"/>
      <c r="D1394" s="1"/>
      <c r="E1394" s="1"/>
      <c r="F1394" s="1"/>
      <c r="G1394" s="1"/>
      <c r="H1394" s="1"/>
      <c r="I1394" s="1"/>
      <c r="J1394" s="1"/>
      <c r="K1394" s="1"/>
      <c r="L1394" s="1"/>
      <c r="M1394" s="1"/>
      <c r="N1394" s="1"/>
      <c r="O1394" s="1"/>
      <c r="P1394" s="1"/>
      <c r="Q1394" s="1"/>
      <c r="R1394" s="1"/>
      <c r="S1394" s="1"/>
      <c r="T1394" s="1"/>
      <c r="U1394" s="1"/>
      <c r="V1394" s="1"/>
      <c r="W1394" s="1"/>
      <c r="X1394" s="1"/>
      <c r="Y1394" s="1"/>
      <c r="Z1394" s="1"/>
    </row>
    <row r="1395" spans="1:26" ht="15.75">
      <c r="A1395" s="1"/>
      <c r="B1395" s="1"/>
      <c r="C1395" s="1"/>
      <c r="D1395" s="1"/>
      <c r="E1395" s="1"/>
      <c r="F1395" s="1"/>
      <c r="G1395" s="1"/>
      <c r="H1395" s="1"/>
      <c r="I1395" s="1"/>
      <c r="J1395" s="1"/>
      <c r="K1395" s="1"/>
      <c r="L1395" s="1"/>
      <c r="M1395" s="1"/>
      <c r="N1395" s="1"/>
      <c r="O1395" s="1"/>
      <c r="P1395" s="1"/>
      <c r="Q1395" s="1"/>
      <c r="R1395" s="1"/>
      <c r="S1395" s="1"/>
      <c r="T1395" s="1"/>
      <c r="U1395" s="1"/>
      <c r="V1395" s="1"/>
      <c r="W1395" s="1"/>
      <c r="X1395" s="1"/>
      <c r="Y1395" s="1"/>
      <c r="Z1395" s="1"/>
    </row>
    <row r="1396" spans="1:26" ht="15.75">
      <c r="A1396" s="1"/>
      <c r="B1396" s="1"/>
      <c r="C1396" s="1"/>
      <c r="D1396" s="1"/>
      <c r="E1396" s="1"/>
      <c r="F1396" s="1"/>
      <c r="G1396" s="1"/>
      <c r="H1396" s="1"/>
      <c r="I1396" s="1"/>
      <c r="J1396" s="1"/>
      <c r="K1396" s="1"/>
      <c r="L1396" s="1"/>
      <c r="M1396" s="1"/>
      <c r="N1396" s="1"/>
      <c r="O1396" s="1"/>
      <c r="P1396" s="1"/>
      <c r="Q1396" s="1"/>
      <c r="R1396" s="1"/>
      <c r="S1396" s="1"/>
      <c r="T1396" s="1"/>
      <c r="U1396" s="1"/>
      <c r="V1396" s="1"/>
      <c r="W1396" s="1"/>
      <c r="X1396" s="1"/>
      <c r="Y1396" s="1"/>
      <c r="Z1396" s="1"/>
    </row>
    <row r="1397" spans="1:26" ht="15.75">
      <c r="A1397" s="1"/>
      <c r="B1397" s="1"/>
      <c r="C1397" s="1"/>
      <c r="D1397" s="1"/>
      <c r="E1397" s="1"/>
      <c r="F1397" s="1"/>
      <c r="G1397" s="1"/>
      <c r="H1397" s="1"/>
      <c r="I1397" s="1"/>
      <c r="J1397" s="1"/>
      <c r="K1397" s="1"/>
      <c r="L1397" s="1"/>
      <c r="M1397" s="1"/>
      <c r="N1397" s="1"/>
      <c r="O1397" s="1"/>
      <c r="P1397" s="1"/>
      <c r="Q1397" s="1"/>
      <c r="R1397" s="1"/>
      <c r="S1397" s="1"/>
      <c r="T1397" s="1"/>
      <c r="U1397" s="1"/>
      <c r="V1397" s="1"/>
      <c r="W1397" s="1"/>
      <c r="X1397" s="1"/>
      <c r="Y1397" s="1"/>
      <c r="Z1397" s="1"/>
    </row>
    <row r="1398" spans="1:26" ht="15.75">
      <c r="A1398" s="1"/>
      <c r="B1398" s="1"/>
      <c r="C1398" s="1"/>
      <c r="D1398" s="1"/>
      <c r="E1398" s="1"/>
      <c r="F1398" s="1"/>
      <c r="G1398" s="1"/>
      <c r="H1398" s="1"/>
      <c r="I1398" s="1"/>
      <c r="J1398" s="1"/>
      <c r="K1398" s="1"/>
      <c r="L1398" s="1"/>
      <c r="M1398" s="1"/>
      <c r="N1398" s="1"/>
      <c r="O1398" s="1"/>
      <c r="P1398" s="1"/>
      <c r="Q1398" s="1"/>
      <c r="R1398" s="1"/>
      <c r="S1398" s="1"/>
      <c r="T1398" s="1"/>
      <c r="U1398" s="1"/>
      <c r="V1398" s="1"/>
      <c r="W1398" s="1"/>
      <c r="X1398" s="1"/>
      <c r="Y1398" s="1"/>
      <c r="Z1398" s="1"/>
    </row>
    <row r="1399" spans="1:26" ht="15.75">
      <c r="A1399" s="1"/>
      <c r="B1399" s="1"/>
      <c r="C1399" s="1"/>
      <c r="D1399" s="1"/>
      <c r="E1399" s="1"/>
      <c r="F1399" s="1"/>
      <c r="G1399" s="1"/>
      <c r="H1399" s="1"/>
      <c r="I1399" s="1"/>
      <c r="J1399" s="1"/>
      <c r="K1399" s="1"/>
      <c r="L1399" s="1"/>
      <c r="M1399" s="1"/>
      <c r="N1399" s="1"/>
      <c r="O1399" s="1"/>
      <c r="P1399" s="1"/>
      <c r="Q1399" s="1"/>
      <c r="R1399" s="1"/>
      <c r="S1399" s="1"/>
      <c r="T1399" s="1"/>
      <c r="U1399" s="1"/>
      <c r="V1399" s="1"/>
      <c r="W1399" s="1"/>
      <c r="X1399" s="1"/>
      <c r="Y1399" s="1"/>
      <c r="Z1399" s="1"/>
    </row>
    <row r="1400" spans="1:26" ht="15.75">
      <c r="A1400" s="1"/>
      <c r="B1400" s="1"/>
      <c r="C1400" s="1"/>
      <c r="D1400" s="1"/>
      <c r="E1400" s="1"/>
      <c r="F1400" s="1"/>
      <c r="G1400" s="1"/>
      <c r="H1400" s="1"/>
      <c r="I1400" s="1"/>
      <c r="J1400" s="1"/>
      <c r="K1400" s="1"/>
      <c r="L1400" s="1"/>
      <c r="M1400" s="1"/>
      <c r="N1400" s="1"/>
      <c r="O1400" s="1"/>
      <c r="P1400" s="1"/>
      <c r="Q1400" s="1"/>
      <c r="R1400" s="1"/>
      <c r="S1400" s="1"/>
      <c r="T1400" s="1"/>
      <c r="U1400" s="1"/>
      <c r="V1400" s="1"/>
      <c r="W1400" s="1"/>
      <c r="X1400" s="1"/>
      <c r="Y1400" s="1"/>
      <c r="Z1400" s="1"/>
    </row>
    <row r="1401" spans="1:26" ht="15.75">
      <c r="A1401" s="1"/>
      <c r="B1401" s="1"/>
      <c r="C1401" s="1"/>
      <c r="D1401" s="1"/>
      <c r="E1401" s="1"/>
      <c r="F1401" s="1"/>
      <c r="G1401" s="1"/>
      <c r="H1401" s="1"/>
      <c r="I1401" s="1"/>
      <c r="J1401" s="1"/>
      <c r="K1401" s="1"/>
      <c r="L1401" s="1"/>
      <c r="M1401" s="1"/>
      <c r="N1401" s="1"/>
      <c r="O1401" s="1"/>
      <c r="P1401" s="1"/>
      <c r="Q1401" s="1"/>
      <c r="R1401" s="1"/>
      <c r="S1401" s="1"/>
      <c r="T1401" s="1"/>
      <c r="U1401" s="1"/>
      <c r="V1401" s="1"/>
      <c r="W1401" s="1"/>
      <c r="X1401" s="1"/>
      <c r="Y1401" s="1"/>
      <c r="Z1401" s="1"/>
    </row>
    <row r="1402" spans="1:26" ht="15.75">
      <c r="A1402" s="1"/>
      <c r="B1402" s="1"/>
      <c r="C1402" s="1"/>
      <c r="D1402" s="1"/>
      <c r="E1402" s="1"/>
      <c r="F1402" s="1"/>
      <c r="G1402" s="1"/>
      <c r="H1402" s="1"/>
      <c r="I1402" s="1"/>
      <c r="J1402" s="1"/>
      <c r="K1402" s="1"/>
      <c r="L1402" s="1"/>
      <c r="M1402" s="1"/>
      <c r="N1402" s="1"/>
      <c r="O1402" s="1"/>
      <c r="P1402" s="1"/>
      <c r="Q1402" s="1"/>
      <c r="R1402" s="1"/>
      <c r="S1402" s="1"/>
      <c r="T1402" s="1"/>
      <c r="U1402" s="1"/>
      <c r="V1402" s="1"/>
      <c r="W1402" s="1"/>
      <c r="X1402" s="1"/>
      <c r="Y1402" s="1"/>
      <c r="Z1402" s="1"/>
    </row>
    <row r="1403" spans="1:26" ht="15.75">
      <c r="A1403" s="1"/>
      <c r="B1403" s="1"/>
      <c r="C1403" s="1"/>
      <c r="D1403" s="1"/>
      <c r="E1403" s="1"/>
      <c r="F1403" s="1"/>
      <c r="G1403" s="1"/>
      <c r="H1403" s="1"/>
      <c r="I1403" s="1"/>
      <c r="J1403" s="1"/>
      <c r="K1403" s="1"/>
      <c r="L1403" s="1"/>
      <c r="M1403" s="1"/>
      <c r="N1403" s="1"/>
      <c r="O1403" s="1"/>
      <c r="P1403" s="1"/>
      <c r="Q1403" s="1"/>
      <c r="R1403" s="1"/>
      <c r="S1403" s="1"/>
      <c r="T1403" s="1"/>
      <c r="U1403" s="1"/>
      <c r="V1403" s="1"/>
      <c r="W1403" s="1"/>
      <c r="X1403" s="1"/>
      <c r="Y1403" s="1"/>
      <c r="Z1403" s="1"/>
    </row>
    <row r="1404" spans="1:26" ht="15.75">
      <c r="A1404" s="1"/>
      <c r="B1404" s="1"/>
      <c r="C1404" s="1"/>
      <c r="D1404" s="1"/>
      <c r="E1404" s="1"/>
      <c r="F1404" s="1"/>
      <c r="G1404" s="1"/>
      <c r="H1404" s="1"/>
      <c r="I1404" s="1"/>
      <c r="J1404" s="1"/>
      <c r="K1404" s="1"/>
      <c r="L1404" s="1"/>
      <c r="M1404" s="1"/>
      <c r="N1404" s="1"/>
      <c r="O1404" s="1"/>
      <c r="P1404" s="1"/>
      <c r="Q1404" s="1"/>
      <c r="R1404" s="1"/>
      <c r="S1404" s="1"/>
      <c r="T1404" s="1"/>
      <c r="U1404" s="1"/>
      <c r="V1404" s="1"/>
      <c r="W1404" s="1"/>
      <c r="X1404" s="1"/>
      <c r="Y1404" s="1"/>
      <c r="Z1404" s="1"/>
    </row>
    <row r="1405" spans="1:26" ht="15.75">
      <c r="A1405" s="1"/>
      <c r="B1405" s="1"/>
      <c r="C1405" s="1"/>
      <c r="D1405" s="1"/>
      <c r="E1405" s="1"/>
      <c r="F1405" s="1"/>
      <c r="G1405" s="1"/>
      <c r="H1405" s="1"/>
      <c r="I1405" s="1"/>
      <c r="J1405" s="1"/>
      <c r="K1405" s="1"/>
      <c r="L1405" s="1"/>
      <c r="M1405" s="1"/>
      <c r="N1405" s="1"/>
      <c r="O1405" s="1"/>
      <c r="P1405" s="1"/>
      <c r="Q1405" s="1"/>
      <c r="R1405" s="1"/>
      <c r="S1405" s="1"/>
      <c r="T1405" s="1"/>
      <c r="U1405" s="1"/>
      <c r="V1405" s="1"/>
      <c r="W1405" s="1"/>
      <c r="X1405" s="1"/>
      <c r="Y1405" s="1"/>
      <c r="Z1405" s="1"/>
    </row>
    <row r="1406" spans="1:26" ht="15.75">
      <c r="A1406" s="1"/>
      <c r="B1406" s="1"/>
      <c r="C1406" s="1"/>
      <c r="D1406" s="1"/>
      <c r="E1406" s="1"/>
      <c r="F1406" s="1"/>
      <c r="G1406" s="1"/>
      <c r="H1406" s="1"/>
      <c r="I1406" s="1"/>
      <c r="J1406" s="1"/>
      <c r="K1406" s="1"/>
      <c r="L1406" s="1"/>
      <c r="M1406" s="1"/>
      <c r="N1406" s="1"/>
      <c r="O1406" s="1"/>
      <c r="P1406" s="1"/>
      <c r="Q1406" s="1"/>
      <c r="R1406" s="1"/>
      <c r="S1406" s="1"/>
      <c r="T1406" s="1"/>
      <c r="U1406" s="1"/>
      <c r="V1406" s="1"/>
      <c r="W1406" s="1"/>
      <c r="X1406" s="1"/>
      <c r="Y1406" s="1"/>
      <c r="Z1406" s="1"/>
    </row>
    <row r="1407" spans="1:26" ht="15.75">
      <c r="A1407" s="1"/>
      <c r="B1407" s="1"/>
      <c r="C1407" s="1"/>
      <c r="D1407" s="1"/>
      <c r="E1407" s="1"/>
      <c r="F1407" s="1"/>
      <c r="G1407" s="1"/>
      <c r="H1407" s="1"/>
      <c r="I1407" s="1"/>
      <c r="J1407" s="1"/>
      <c r="K1407" s="1"/>
      <c r="L1407" s="1"/>
      <c r="M1407" s="1"/>
      <c r="N1407" s="1"/>
      <c r="O1407" s="1"/>
      <c r="P1407" s="1"/>
      <c r="Q1407" s="1"/>
      <c r="R1407" s="1"/>
      <c r="S1407" s="1"/>
      <c r="T1407" s="1"/>
      <c r="U1407" s="1"/>
      <c r="V1407" s="1"/>
      <c r="W1407" s="1"/>
      <c r="X1407" s="1"/>
      <c r="Y1407" s="1"/>
      <c r="Z1407" s="1"/>
    </row>
    <row r="1408" spans="1:26" ht="15.75">
      <c r="A1408" s="1"/>
      <c r="B1408" s="1"/>
      <c r="C1408" s="1"/>
      <c r="D1408" s="1"/>
      <c r="E1408" s="1"/>
      <c r="F1408" s="1"/>
      <c r="G1408" s="1"/>
      <c r="H1408" s="1"/>
      <c r="I1408" s="1"/>
      <c r="J1408" s="1"/>
      <c r="K1408" s="1"/>
      <c r="L1408" s="1"/>
      <c r="M1408" s="1"/>
      <c r="N1408" s="1"/>
      <c r="O1408" s="1"/>
      <c r="P1408" s="1"/>
      <c r="Q1408" s="1"/>
      <c r="R1408" s="1"/>
      <c r="S1408" s="1"/>
      <c r="T1408" s="1"/>
      <c r="U1408" s="1"/>
      <c r="V1408" s="1"/>
      <c r="W1408" s="1"/>
      <c r="X1408" s="1"/>
      <c r="Y1408" s="1"/>
      <c r="Z1408" s="1"/>
    </row>
    <row r="1409" spans="1:26" ht="15.75">
      <c r="A1409" s="1"/>
      <c r="B1409" s="1"/>
      <c r="C1409" s="1"/>
      <c r="D1409" s="1"/>
      <c r="E1409" s="1"/>
      <c r="F1409" s="1"/>
      <c r="G1409" s="1"/>
      <c r="H1409" s="1"/>
      <c r="I1409" s="1"/>
      <c r="J1409" s="1"/>
      <c r="K1409" s="1"/>
      <c r="L1409" s="1"/>
      <c r="M1409" s="1"/>
      <c r="N1409" s="1"/>
      <c r="O1409" s="1"/>
      <c r="P1409" s="1"/>
      <c r="Q1409" s="1"/>
      <c r="R1409" s="1"/>
      <c r="S1409" s="1"/>
      <c r="T1409" s="1"/>
      <c r="U1409" s="1"/>
      <c r="V1409" s="1"/>
      <c r="W1409" s="1"/>
      <c r="X1409" s="1"/>
      <c r="Y1409" s="1"/>
      <c r="Z1409" s="1"/>
    </row>
    <row r="1410" spans="1:26" ht="15.75">
      <c r="A1410" s="1"/>
      <c r="B1410" s="1"/>
      <c r="C1410" s="1"/>
      <c r="D1410" s="1"/>
      <c r="E1410" s="1"/>
      <c r="F1410" s="1"/>
      <c r="G1410" s="1"/>
      <c r="H1410" s="1"/>
      <c r="I1410" s="1"/>
      <c r="J1410" s="1"/>
      <c r="K1410" s="1"/>
      <c r="L1410" s="1"/>
      <c r="M1410" s="1"/>
      <c r="N1410" s="1"/>
      <c r="O1410" s="1"/>
      <c r="P1410" s="1"/>
      <c r="Q1410" s="1"/>
      <c r="R1410" s="1"/>
      <c r="S1410" s="1"/>
      <c r="T1410" s="1"/>
      <c r="U1410" s="1"/>
      <c r="V1410" s="1"/>
      <c r="W1410" s="1"/>
      <c r="X1410" s="1"/>
      <c r="Y1410" s="1"/>
      <c r="Z1410" s="1"/>
    </row>
    <row r="1411" spans="1:26" ht="15.75">
      <c r="A1411" s="1"/>
      <c r="B1411" s="1"/>
      <c r="C1411" s="1"/>
      <c r="D1411" s="1"/>
      <c r="E1411" s="1"/>
      <c r="F1411" s="1"/>
      <c r="G1411" s="1"/>
      <c r="H1411" s="1"/>
      <c r="I1411" s="1"/>
      <c r="J1411" s="1"/>
      <c r="K1411" s="1"/>
      <c r="L1411" s="1"/>
      <c r="M1411" s="1"/>
      <c r="N1411" s="1"/>
      <c r="O1411" s="1"/>
      <c r="P1411" s="1"/>
      <c r="Q1411" s="1"/>
      <c r="R1411" s="1"/>
      <c r="S1411" s="1"/>
      <c r="T1411" s="1"/>
      <c r="U1411" s="1"/>
      <c r="V1411" s="1"/>
      <c r="W1411" s="1"/>
      <c r="X1411" s="1"/>
      <c r="Y1411" s="1"/>
      <c r="Z1411" s="1"/>
    </row>
    <row r="1412" spans="1:26" ht="15.75">
      <c r="A1412" s="1"/>
      <c r="B1412" s="1"/>
      <c r="C1412" s="1"/>
      <c r="D1412" s="1"/>
      <c r="E1412" s="1"/>
      <c r="F1412" s="1"/>
      <c r="G1412" s="1"/>
      <c r="H1412" s="1"/>
      <c r="I1412" s="1"/>
      <c r="J1412" s="1"/>
      <c r="K1412" s="1"/>
      <c r="L1412" s="1"/>
      <c r="M1412" s="1"/>
      <c r="N1412" s="1"/>
      <c r="O1412" s="1"/>
      <c r="P1412" s="1"/>
      <c r="Q1412" s="1"/>
      <c r="R1412" s="1"/>
      <c r="S1412" s="1"/>
      <c r="T1412" s="1"/>
      <c r="U1412" s="1"/>
      <c r="V1412" s="1"/>
      <c r="W1412" s="1"/>
      <c r="X1412" s="1"/>
      <c r="Y1412" s="1"/>
      <c r="Z1412" s="1"/>
    </row>
    <row r="1413" spans="1:26" ht="15.75">
      <c r="A1413" s="1"/>
      <c r="B1413" s="1"/>
      <c r="C1413" s="1"/>
      <c r="D1413" s="1"/>
      <c r="E1413" s="1"/>
      <c r="F1413" s="1"/>
      <c r="G1413" s="1"/>
      <c r="H1413" s="1"/>
      <c r="I1413" s="1"/>
      <c r="J1413" s="1"/>
      <c r="K1413" s="1"/>
      <c r="L1413" s="1"/>
      <c r="M1413" s="1"/>
      <c r="N1413" s="1"/>
      <c r="O1413" s="1"/>
      <c r="P1413" s="1"/>
      <c r="Q1413" s="1"/>
      <c r="R1413" s="1"/>
      <c r="S1413" s="1"/>
      <c r="T1413" s="1"/>
      <c r="U1413" s="1"/>
      <c r="V1413" s="1"/>
      <c r="W1413" s="1"/>
      <c r="X1413" s="1"/>
      <c r="Y1413" s="1"/>
      <c r="Z1413" s="1"/>
    </row>
    <row r="1414" spans="1:26" ht="15.75">
      <c r="A1414" s="1"/>
      <c r="B1414" s="1"/>
      <c r="C1414" s="1"/>
      <c r="D1414" s="1"/>
      <c r="E1414" s="1"/>
      <c r="F1414" s="1"/>
      <c r="G1414" s="1"/>
      <c r="H1414" s="1"/>
      <c r="I1414" s="1"/>
      <c r="J1414" s="1"/>
      <c r="K1414" s="1"/>
      <c r="L1414" s="1"/>
      <c r="M1414" s="1"/>
      <c r="N1414" s="1"/>
      <c r="O1414" s="1"/>
      <c r="P1414" s="1"/>
      <c r="Q1414" s="1"/>
      <c r="R1414" s="1"/>
      <c r="S1414" s="1"/>
      <c r="T1414" s="1"/>
      <c r="U1414" s="1"/>
      <c r="V1414" s="1"/>
      <c r="W1414" s="1"/>
      <c r="X1414" s="1"/>
      <c r="Y1414" s="1"/>
      <c r="Z1414" s="1"/>
    </row>
    <row r="1415" spans="1:26" ht="15.75">
      <c r="A1415" s="1"/>
      <c r="B1415" s="1"/>
      <c r="C1415" s="1"/>
      <c r="D1415" s="1"/>
      <c r="E1415" s="1"/>
      <c r="F1415" s="1"/>
      <c r="G1415" s="1"/>
      <c r="H1415" s="1"/>
      <c r="I1415" s="1"/>
      <c r="J1415" s="1"/>
      <c r="K1415" s="1"/>
      <c r="L1415" s="1"/>
      <c r="M1415" s="1"/>
      <c r="N1415" s="1"/>
      <c r="O1415" s="1"/>
      <c r="P1415" s="1"/>
      <c r="Q1415" s="1"/>
      <c r="R1415" s="1"/>
      <c r="S1415" s="1"/>
      <c r="T1415" s="1"/>
      <c r="U1415" s="1"/>
      <c r="V1415" s="1"/>
      <c r="W1415" s="1"/>
      <c r="X1415" s="1"/>
      <c r="Y1415" s="1"/>
      <c r="Z1415" s="1"/>
    </row>
    <row r="1416" spans="1:26" ht="15.75">
      <c r="A1416" s="1"/>
      <c r="B1416" s="1"/>
      <c r="C1416" s="1"/>
      <c r="D1416" s="1"/>
      <c r="E1416" s="1"/>
      <c r="F1416" s="1"/>
      <c r="G1416" s="1"/>
      <c r="H1416" s="1"/>
      <c r="I1416" s="1"/>
      <c r="J1416" s="1"/>
      <c r="K1416" s="1"/>
      <c r="L1416" s="1"/>
      <c r="M1416" s="1"/>
      <c r="N1416" s="1"/>
      <c r="O1416" s="1"/>
      <c r="P1416" s="1"/>
      <c r="Q1416" s="1"/>
      <c r="R1416" s="1"/>
      <c r="S1416" s="1"/>
      <c r="T1416" s="1"/>
      <c r="U1416" s="1"/>
      <c r="V1416" s="1"/>
      <c r="W1416" s="1"/>
      <c r="X1416" s="1"/>
      <c r="Y1416" s="1"/>
      <c r="Z1416" s="1"/>
    </row>
    <row r="1417" spans="1:26" ht="15.75">
      <c r="A1417" s="1"/>
      <c r="B1417" s="1"/>
      <c r="C1417" s="1"/>
      <c r="D1417" s="1"/>
      <c r="E1417" s="1"/>
      <c r="F1417" s="1"/>
      <c r="G1417" s="1"/>
      <c r="H1417" s="1"/>
      <c r="I1417" s="1"/>
      <c r="J1417" s="1"/>
      <c r="K1417" s="1"/>
      <c r="L1417" s="1"/>
      <c r="M1417" s="1"/>
      <c r="N1417" s="1"/>
      <c r="O1417" s="1"/>
      <c r="P1417" s="1"/>
      <c r="Q1417" s="1"/>
      <c r="R1417" s="1"/>
      <c r="S1417" s="1"/>
      <c r="T1417" s="1"/>
      <c r="U1417" s="1"/>
      <c r="V1417" s="1"/>
      <c r="W1417" s="1"/>
      <c r="X1417" s="1"/>
      <c r="Y1417" s="1"/>
      <c r="Z1417" s="1"/>
    </row>
    <row r="1418" spans="1:26" ht="15.75">
      <c r="A1418" s="1"/>
      <c r="B1418" s="1"/>
      <c r="C1418" s="1"/>
      <c r="D1418" s="1"/>
      <c r="E1418" s="1"/>
      <c r="F1418" s="1"/>
      <c r="G1418" s="1"/>
      <c r="H1418" s="1"/>
      <c r="I1418" s="1"/>
      <c r="J1418" s="1"/>
      <c r="K1418" s="1"/>
      <c r="L1418" s="1"/>
      <c r="M1418" s="1"/>
      <c r="N1418" s="1"/>
      <c r="O1418" s="1"/>
      <c r="P1418" s="1"/>
      <c r="Q1418" s="1"/>
      <c r="R1418" s="1"/>
      <c r="S1418" s="1"/>
      <c r="T1418" s="1"/>
      <c r="U1418" s="1"/>
      <c r="V1418" s="1"/>
      <c r="W1418" s="1"/>
      <c r="X1418" s="1"/>
      <c r="Y1418" s="1"/>
      <c r="Z1418" s="1"/>
    </row>
    <row r="1419" spans="1:26" ht="15.75">
      <c r="A1419" s="1"/>
      <c r="B1419" s="1"/>
      <c r="C1419" s="1"/>
      <c r="D1419" s="1"/>
      <c r="E1419" s="1"/>
      <c r="F1419" s="1"/>
      <c r="G1419" s="1"/>
      <c r="H1419" s="1"/>
      <c r="I1419" s="1"/>
      <c r="J1419" s="1"/>
      <c r="K1419" s="1"/>
      <c r="L1419" s="1"/>
      <c r="M1419" s="1"/>
      <c r="N1419" s="1"/>
      <c r="O1419" s="1"/>
      <c r="P1419" s="1"/>
      <c r="Q1419" s="1"/>
      <c r="R1419" s="1"/>
      <c r="S1419" s="1"/>
      <c r="T1419" s="1"/>
      <c r="U1419" s="1"/>
      <c r="V1419" s="1"/>
      <c r="W1419" s="1"/>
      <c r="X1419" s="1"/>
      <c r="Y1419" s="1"/>
      <c r="Z1419" s="1"/>
    </row>
    <row r="1420" spans="1:26" ht="15.75">
      <c r="A1420" s="1"/>
      <c r="B1420" s="1"/>
      <c r="C1420" s="1"/>
      <c r="D1420" s="1"/>
      <c r="E1420" s="1"/>
      <c r="F1420" s="1"/>
      <c r="G1420" s="1"/>
      <c r="H1420" s="1"/>
      <c r="I1420" s="1"/>
      <c r="J1420" s="1"/>
      <c r="K1420" s="1"/>
      <c r="L1420" s="1"/>
      <c r="M1420" s="1"/>
      <c r="N1420" s="1"/>
      <c r="O1420" s="1"/>
      <c r="P1420" s="1"/>
      <c r="Q1420" s="1"/>
      <c r="R1420" s="1"/>
      <c r="S1420" s="1"/>
      <c r="T1420" s="1"/>
      <c r="U1420" s="1"/>
      <c r="V1420" s="1"/>
      <c r="W1420" s="1"/>
      <c r="X1420" s="1"/>
      <c r="Y1420" s="1"/>
      <c r="Z1420" s="1"/>
    </row>
    <row r="1421" spans="1:26" ht="15.75">
      <c r="A1421" s="1"/>
      <c r="B1421" s="1"/>
      <c r="C1421" s="1"/>
      <c r="D1421" s="1"/>
      <c r="E1421" s="1"/>
      <c r="F1421" s="1"/>
      <c r="G1421" s="1"/>
      <c r="H1421" s="1"/>
      <c r="I1421" s="1"/>
      <c r="J1421" s="1"/>
      <c r="K1421" s="1"/>
      <c r="L1421" s="1"/>
      <c r="M1421" s="1"/>
      <c r="N1421" s="1"/>
      <c r="O1421" s="1"/>
      <c r="P1421" s="1"/>
      <c r="Q1421" s="1"/>
      <c r="R1421" s="1"/>
      <c r="S1421" s="1"/>
      <c r="T1421" s="1"/>
      <c r="U1421" s="1"/>
      <c r="V1421" s="1"/>
      <c r="W1421" s="1"/>
      <c r="X1421" s="1"/>
      <c r="Y1421" s="1"/>
      <c r="Z1421" s="1"/>
    </row>
    <row r="1422" spans="1:26" ht="15.75">
      <c r="A1422" s="1"/>
      <c r="B1422" s="1"/>
      <c r="C1422" s="1"/>
      <c r="D1422" s="1"/>
      <c r="E1422" s="1"/>
      <c r="F1422" s="1"/>
      <c r="G1422" s="1"/>
      <c r="H1422" s="1"/>
      <c r="I1422" s="1"/>
      <c r="J1422" s="1"/>
      <c r="K1422" s="1"/>
      <c r="L1422" s="1"/>
      <c r="M1422" s="1"/>
      <c r="N1422" s="1"/>
      <c r="O1422" s="1"/>
      <c r="P1422" s="1"/>
      <c r="Q1422" s="1"/>
      <c r="R1422" s="1"/>
      <c r="S1422" s="1"/>
      <c r="T1422" s="1"/>
      <c r="U1422" s="1"/>
      <c r="V1422" s="1"/>
      <c r="W1422" s="1"/>
      <c r="X1422" s="1"/>
      <c r="Y1422" s="1"/>
      <c r="Z1422" s="1"/>
    </row>
    <row r="1423" spans="1:26" ht="15.75">
      <c r="A1423" s="1"/>
      <c r="B1423" s="1"/>
      <c r="C1423" s="1"/>
      <c r="D1423" s="1"/>
      <c r="E1423" s="1"/>
      <c r="F1423" s="1"/>
      <c r="G1423" s="1"/>
      <c r="H1423" s="1"/>
      <c r="I1423" s="1"/>
      <c r="J1423" s="1"/>
      <c r="K1423" s="1"/>
      <c r="L1423" s="1"/>
      <c r="M1423" s="1"/>
      <c r="N1423" s="1"/>
      <c r="O1423" s="1"/>
      <c r="P1423" s="1"/>
      <c r="Q1423" s="1"/>
      <c r="R1423" s="1"/>
      <c r="S1423" s="1"/>
      <c r="T1423" s="1"/>
      <c r="U1423" s="1"/>
      <c r="V1423" s="1"/>
      <c r="W1423" s="1"/>
      <c r="X1423" s="1"/>
      <c r="Y1423" s="1"/>
      <c r="Z1423" s="1"/>
    </row>
    <row r="1424" spans="1:26" ht="15.75">
      <c r="A1424" s="1"/>
      <c r="B1424" s="1"/>
      <c r="C1424" s="1"/>
      <c r="D1424" s="1"/>
      <c r="E1424" s="1"/>
      <c r="F1424" s="1"/>
      <c r="G1424" s="1"/>
      <c r="H1424" s="1"/>
      <c r="I1424" s="1"/>
      <c r="J1424" s="1"/>
      <c r="K1424" s="1"/>
      <c r="L1424" s="1"/>
      <c r="M1424" s="1"/>
      <c r="N1424" s="1"/>
      <c r="O1424" s="1"/>
      <c r="P1424" s="1"/>
      <c r="Q1424" s="1"/>
      <c r="R1424" s="1"/>
      <c r="S1424" s="1"/>
      <c r="T1424" s="1"/>
      <c r="U1424" s="1"/>
      <c r="V1424" s="1"/>
      <c r="W1424" s="1"/>
      <c r="X1424" s="1"/>
      <c r="Y1424" s="1"/>
      <c r="Z1424" s="1"/>
    </row>
    <row r="1425" spans="1:26" ht="15.75">
      <c r="A1425" s="1"/>
      <c r="B1425" s="1"/>
      <c r="C1425" s="1"/>
      <c r="D1425" s="1"/>
      <c r="E1425" s="1"/>
      <c r="F1425" s="1"/>
      <c r="G1425" s="1"/>
      <c r="H1425" s="1"/>
      <c r="I1425" s="1"/>
      <c r="J1425" s="1"/>
      <c r="K1425" s="1"/>
      <c r="L1425" s="1"/>
      <c r="M1425" s="1"/>
      <c r="N1425" s="1"/>
      <c r="O1425" s="1"/>
      <c r="P1425" s="1"/>
      <c r="Q1425" s="1"/>
      <c r="R1425" s="1"/>
      <c r="S1425" s="1"/>
      <c r="T1425" s="1"/>
      <c r="U1425" s="1"/>
      <c r="V1425" s="1"/>
      <c r="W1425" s="1"/>
      <c r="X1425" s="1"/>
      <c r="Y1425" s="1"/>
      <c r="Z1425" s="1"/>
    </row>
    <row r="1426" spans="1:26" ht="15.75">
      <c r="A1426" s="1"/>
      <c r="B1426" s="1"/>
      <c r="C1426" s="1"/>
      <c r="D1426" s="1"/>
      <c r="E1426" s="1"/>
      <c r="F1426" s="1"/>
      <c r="G1426" s="1"/>
      <c r="H1426" s="1"/>
      <c r="I1426" s="1"/>
      <c r="J1426" s="1"/>
      <c r="K1426" s="1"/>
      <c r="L1426" s="1"/>
      <c r="M1426" s="1"/>
      <c r="N1426" s="1"/>
      <c r="O1426" s="1"/>
      <c r="P1426" s="1"/>
      <c r="Q1426" s="1"/>
      <c r="R1426" s="1"/>
      <c r="S1426" s="1"/>
      <c r="T1426" s="1"/>
      <c r="U1426" s="1"/>
      <c r="V1426" s="1"/>
      <c r="W1426" s="1"/>
      <c r="X1426" s="1"/>
      <c r="Y1426" s="1"/>
      <c r="Z1426" s="1"/>
    </row>
    <row r="1427" spans="1:26" ht="15.75">
      <c r="A1427" s="1"/>
      <c r="B1427" s="1"/>
      <c r="C1427" s="1"/>
      <c r="D1427" s="1"/>
      <c r="E1427" s="1"/>
      <c r="F1427" s="1"/>
      <c r="G1427" s="1"/>
      <c r="H1427" s="1"/>
      <c r="I1427" s="1"/>
      <c r="J1427" s="1"/>
      <c r="K1427" s="1"/>
      <c r="L1427" s="1"/>
      <c r="M1427" s="1"/>
      <c r="N1427" s="1"/>
      <c r="O1427" s="1"/>
      <c r="P1427" s="1"/>
      <c r="Q1427" s="1"/>
      <c r="R1427" s="1"/>
      <c r="S1427" s="1"/>
      <c r="T1427" s="1"/>
      <c r="U1427" s="1"/>
      <c r="V1427" s="1"/>
      <c r="W1427" s="1"/>
      <c r="X1427" s="1"/>
      <c r="Y1427" s="1"/>
      <c r="Z1427" s="1"/>
    </row>
    <row r="1428" spans="1:26" ht="15.75">
      <c r="A1428" s="1"/>
      <c r="B1428" s="1"/>
      <c r="C1428" s="1"/>
      <c r="D1428" s="1"/>
      <c r="E1428" s="1"/>
      <c r="F1428" s="1"/>
      <c r="G1428" s="1"/>
      <c r="H1428" s="1"/>
      <c r="I1428" s="1"/>
      <c r="J1428" s="1"/>
      <c r="K1428" s="1"/>
      <c r="L1428" s="1"/>
      <c r="M1428" s="1"/>
      <c r="N1428" s="1"/>
      <c r="O1428" s="1"/>
      <c r="P1428" s="1"/>
      <c r="Q1428" s="1"/>
      <c r="R1428" s="1"/>
      <c r="S1428" s="1"/>
      <c r="T1428" s="1"/>
      <c r="U1428" s="1"/>
      <c r="V1428" s="1"/>
      <c r="W1428" s="1"/>
      <c r="X1428" s="1"/>
      <c r="Y1428" s="1"/>
      <c r="Z1428" s="1"/>
    </row>
    <row r="1429" spans="1:26" ht="15.75">
      <c r="A1429" s="1"/>
      <c r="B1429" s="1"/>
      <c r="C1429" s="1"/>
      <c r="D1429" s="1"/>
      <c r="E1429" s="1"/>
      <c r="F1429" s="1"/>
      <c r="G1429" s="1"/>
      <c r="H1429" s="1"/>
      <c r="I1429" s="1"/>
      <c r="J1429" s="1"/>
      <c r="K1429" s="1"/>
      <c r="L1429" s="1"/>
      <c r="M1429" s="1"/>
      <c r="N1429" s="1"/>
      <c r="O1429" s="1"/>
      <c r="P1429" s="1"/>
      <c r="Q1429" s="1"/>
      <c r="R1429" s="1"/>
      <c r="S1429" s="1"/>
      <c r="T1429" s="1"/>
      <c r="U1429" s="1"/>
      <c r="V1429" s="1"/>
      <c r="W1429" s="1"/>
      <c r="X1429" s="1"/>
      <c r="Y1429" s="1"/>
      <c r="Z1429" s="1"/>
    </row>
    <row r="1430" spans="1:26" ht="15.75">
      <c r="A1430" s="1"/>
      <c r="B1430" s="1"/>
      <c r="C1430" s="1"/>
      <c r="D1430" s="1"/>
      <c r="E1430" s="1"/>
      <c r="F1430" s="1"/>
      <c r="G1430" s="1"/>
      <c r="H1430" s="1"/>
      <c r="I1430" s="1"/>
      <c r="J1430" s="1"/>
      <c r="K1430" s="1"/>
      <c r="L1430" s="1"/>
      <c r="M1430" s="1"/>
      <c r="N1430" s="1"/>
      <c r="O1430" s="1"/>
      <c r="P1430" s="1"/>
      <c r="Q1430" s="1"/>
      <c r="R1430" s="1"/>
      <c r="S1430" s="1"/>
      <c r="T1430" s="1"/>
      <c r="U1430" s="1"/>
      <c r="V1430" s="1"/>
      <c r="W1430" s="1"/>
      <c r="X1430" s="1"/>
      <c r="Y1430" s="1"/>
      <c r="Z1430" s="1"/>
    </row>
    <row r="1431" spans="1:26" ht="15.75">
      <c r="A1431" s="1"/>
      <c r="B1431" s="1"/>
      <c r="C1431" s="1"/>
      <c r="D1431" s="1"/>
      <c r="E1431" s="1"/>
      <c r="F1431" s="1"/>
      <c r="G1431" s="1"/>
      <c r="H1431" s="1"/>
      <c r="I1431" s="1"/>
      <c r="J1431" s="1"/>
      <c r="K1431" s="1"/>
      <c r="L1431" s="1"/>
      <c r="M1431" s="1"/>
      <c r="N1431" s="1"/>
      <c r="O1431" s="1"/>
      <c r="P1431" s="1"/>
      <c r="Q1431" s="1"/>
      <c r="R1431" s="1"/>
      <c r="S1431" s="1"/>
      <c r="T1431" s="1"/>
      <c r="U1431" s="1"/>
      <c r="V1431" s="1"/>
      <c r="W1431" s="1"/>
      <c r="X1431" s="1"/>
      <c r="Y1431" s="1"/>
      <c r="Z1431" s="1"/>
    </row>
    <row r="1432" spans="1:26" ht="15.75">
      <c r="A1432" s="1"/>
      <c r="B1432" s="1"/>
      <c r="C1432" s="1"/>
      <c r="D1432" s="1"/>
      <c r="E1432" s="1"/>
      <c r="F1432" s="1"/>
      <c r="G1432" s="1"/>
      <c r="H1432" s="1"/>
      <c r="I1432" s="1"/>
      <c r="J1432" s="1"/>
      <c r="K1432" s="1"/>
      <c r="L1432" s="1"/>
      <c r="M1432" s="1"/>
      <c r="N1432" s="1"/>
      <c r="O1432" s="1"/>
      <c r="P1432" s="1"/>
      <c r="Q1432" s="1"/>
      <c r="R1432" s="1"/>
      <c r="S1432" s="1"/>
      <c r="T1432" s="1"/>
      <c r="U1432" s="1"/>
      <c r="V1432" s="1"/>
      <c r="W1432" s="1"/>
      <c r="X1432" s="1"/>
      <c r="Y1432" s="1"/>
      <c r="Z1432" s="1"/>
    </row>
    <row r="1433" spans="1:26" ht="15.75">
      <c r="A1433" s="1"/>
      <c r="B1433" s="1"/>
      <c r="C1433" s="1"/>
      <c r="D1433" s="1"/>
      <c r="E1433" s="1"/>
      <c r="F1433" s="1"/>
      <c r="G1433" s="1"/>
      <c r="H1433" s="1"/>
      <c r="I1433" s="1"/>
      <c r="J1433" s="1"/>
      <c r="K1433" s="1"/>
      <c r="L1433" s="1"/>
      <c r="M1433" s="1"/>
      <c r="N1433" s="1"/>
      <c r="O1433" s="1"/>
      <c r="P1433" s="1"/>
      <c r="Q1433" s="1"/>
      <c r="R1433" s="1"/>
      <c r="S1433" s="1"/>
      <c r="T1433" s="1"/>
      <c r="U1433" s="1"/>
      <c r="V1433" s="1"/>
      <c r="W1433" s="1"/>
      <c r="X1433" s="1"/>
      <c r="Y1433" s="1"/>
      <c r="Z1433" s="1"/>
    </row>
    <row r="1434" spans="1:26" ht="15.75">
      <c r="A1434" s="1"/>
      <c r="B1434" s="1"/>
      <c r="C1434" s="1"/>
      <c r="D1434" s="1"/>
      <c r="E1434" s="1"/>
      <c r="F1434" s="1"/>
      <c r="G1434" s="1"/>
      <c r="H1434" s="1"/>
      <c r="I1434" s="1"/>
      <c r="J1434" s="1"/>
      <c r="K1434" s="1"/>
      <c r="L1434" s="1"/>
      <c r="M1434" s="1"/>
      <c r="N1434" s="1"/>
      <c r="O1434" s="1"/>
      <c r="P1434" s="1"/>
      <c r="Q1434" s="1"/>
      <c r="R1434" s="1"/>
      <c r="S1434" s="1"/>
      <c r="T1434" s="1"/>
      <c r="U1434" s="1"/>
      <c r="V1434" s="1"/>
      <c r="W1434" s="1"/>
      <c r="X1434" s="1"/>
      <c r="Y1434" s="1"/>
      <c r="Z1434" s="1"/>
    </row>
    <row r="1435" spans="1:26" ht="15.75">
      <c r="A1435" s="1"/>
      <c r="B1435" s="1"/>
      <c r="C1435" s="1"/>
      <c r="D1435" s="1"/>
      <c r="E1435" s="1"/>
      <c r="F1435" s="1"/>
      <c r="G1435" s="1"/>
      <c r="H1435" s="1"/>
      <c r="I1435" s="1"/>
      <c r="J1435" s="1"/>
      <c r="K1435" s="1"/>
      <c r="L1435" s="1"/>
      <c r="M1435" s="1"/>
      <c r="N1435" s="1"/>
      <c r="O1435" s="1"/>
      <c r="P1435" s="1"/>
      <c r="Q1435" s="1"/>
      <c r="R1435" s="1"/>
      <c r="S1435" s="1"/>
      <c r="T1435" s="1"/>
      <c r="U1435" s="1"/>
      <c r="V1435" s="1"/>
      <c r="W1435" s="1"/>
      <c r="X1435" s="1"/>
      <c r="Y1435" s="1"/>
      <c r="Z1435" s="1"/>
    </row>
    <row r="1436" spans="1:26" ht="15.75">
      <c r="A1436" s="1"/>
      <c r="B1436" s="1"/>
      <c r="C1436" s="1"/>
      <c r="D1436" s="1"/>
      <c r="E1436" s="1"/>
      <c r="F1436" s="1"/>
      <c r="G1436" s="1"/>
      <c r="H1436" s="1"/>
      <c r="I1436" s="1"/>
      <c r="J1436" s="1"/>
      <c r="K1436" s="1"/>
      <c r="L1436" s="1"/>
      <c r="M1436" s="1"/>
      <c r="N1436" s="1"/>
      <c r="O1436" s="1"/>
      <c r="P1436" s="1"/>
      <c r="Q1436" s="1"/>
      <c r="R1436" s="1"/>
      <c r="S1436" s="1"/>
      <c r="T1436" s="1"/>
      <c r="U1436" s="1"/>
      <c r="V1436" s="1"/>
      <c r="W1436" s="1"/>
      <c r="X1436" s="1"/>
      <c r="Y1436" s="1"/>
      <c r="Z1436" s="1"/>
    </row>
    <row r="1437" spans="1:26" ht="15.75">
      <c r="A1437" s="1"/>
      <c r="B1437" s="1"/>
      <c r="C1437" s="1"/>
      <c r="D1437" s="1"/>
      <c r="E1437" s="1"/>
      <c r="F1437" s="1"/>
      <c r="G1437" s="1"/>
      <c r="H1437" s="1"/>
      <c r="I1437" s="1"/>
      <c r="J1437" s="1"/>
      <c r="K1437" s="1"/>
      <c r="L1437" s="1"/>
      <c r="M1437" s="1"/>
      <c r="N1437" s="1"/>
      <c r="O1437" s="1"/>
      <c r="P1437" s="1"/>
      <c r="Q1437" s="1"/>
      <c r="R1437" s="1"/>
      <c r="S1437" s="1"/>
      <c r="T1437" s="1"/>
      <c r="U1437" s="1"/>
      <c r="V1437" s="1"/>
      <c r="W1437" s="1"/>
      <c r="X1437" s="1"/>
      <c r="Y1437" s="1"/>
      <c r="Z1437" s="1"/>
    </row>
    <row r="1438" spans="1:26" ht="15.75">
      <c r="A1438" s="1"/>
      <c r="B1438" s="1"/>
      <c r="C1438" s="1"/>
      <c r="D1438" s="1"/>
      <c r="E1438" s="1"/>
      <c r="F1438" s="1"/>
      <c r="G1438" s="1"/>
      <c r="H1438" s="1"/>
      <c r="I1438" s="1"/>
      <c r="J1438" s="1"/>
      <c r="K1438" s="1"/>
      <c r="L1438" s="1"/>
      <c r="M1438" s="1"/>
      <c r="N1438" s="1"/>
      <c r="O1438" s="1"/>
      <c r="P1438" s="1"/>
      <c r="Q1438" s="1"/>
      <c r="R1438" s="1"/>
      <c r="S1438" s="1"/>
      <c r="T1438" s="1"/>
      <c r="U1438" s="1"/>
      <c r="V1438" s="1"/>
      <c r="W1438" s="1"/>
      <c r="X1438" s="1"/>
      <c r="Y1438" s="1"/>
      <c r="Z1438" s="1"/>
    </row>
    <row r="1439" spans="1:26" ht="15.75">
      <c r="A1439" s="1"/>
      <c r="B1439" s="1"/>
      <c r="C1439" s="1"/>
      <c r="D1439" s="1"/>
      <c r="E1439" s="1"/>
      <c r="F1439" s="1"/>
      <c r="G1439" s="1"/>
      <c r="H1439" s="1"/>
      <c r="I1439" s="1"/>
      <c r="J1439" s="1"/>
      <c r="K1439" s="1"/>
      <c r="L1439" s="1"/>
      <c r="M1439" s="1"/>
      <c r="N1439" s="1"/>
      <c r="O1439" s="1"/>
      <c r="P1439" s="1"/>
      <c r="Q1439" s="1"/>
      <c r="R1439" s="1"/>
      <c r="S1439" s="1"/>
      <c r="T1439" s="1"/>
      <c r="U1439" s="1"/>
      <c r="V1439" s="1"/>
      <c r="W1439" s="1"/>
      <c r="X1439" s="1"/>
      <c r="Y1439" s="1"/>
      <c r="Z1439" s="1"/>
    </row>
    <row r="1440" spans="1:26" ht="15.75">
      <c r="A1440" s="1"/>
      <c r="B1440" s="1"/>
      <c r="C1440" s="1"/>
      <c r="D1440" s="1"/>
      <c r="E1440" s="1"/>
      <c r="F1440" s="1"/>
      <c r="G1440" s="1"/>
      <c r="H1440" s="1"/>
      <c r="I1440" s="1"/>
      <c r="J1440" s="1"/>
      <c r="K1440" s="1"/>
      <c r="L1440" s="1"/>
      <c r="M1440" s="1"/>
      <c r="N1440" s="1"/>
      <c r="O1440" s="1"/>
      <c r="P1440" s="1"/>
      <c r="Q1440" s="1"/>
      <c r="R1440" s="1"/>
      <c r="S1440" s="1"/>
      <c r="T1440" s="1"/>
      <c r="U1440" s="1"/>
      <c r="V1440" s="1"/>
      <c r="W1440" s="1"/>
      <c r="X1440" s="1"/>
      <c r="Y1440" s="1"/>
      <c r="Z1440" s="1"/>
    </row>
    <row r="1441" spans="1:26" ht="15.75">
      <c r="A1441" s="1"/>
      <c r="B1441" s="1"/>
      <c r="C1441" s="1"/>
      <c r="D1441" s="1"/>
      <c r="E1441" s="1"/>
      <c r="F1441" s="1"/>
      <c r="G1441" s="1"/>
      <c r="H1441" s="1"/>
      <c r="I1441" s="1"/>
      <c r="J1441" s="1"/>
      <c r="K1441" s="1"/>
      <c r="L1441" s="1"/>
      <c r="M1441" s="1"/>
      <c r="N1441" s="1"/>
      <c r="O1441" s="1"/>
      <c r="P1441" s="1"/>
      <c r="Q1441" s="1"/>
      <c r="R1441" s="1"/>
      <c r="S1441" s="1"/>
      <c r="T1441" s="1"/>
      <c r="U1441" s="1"/>
      <c r="V1441" s="1"/>
      <c r="W1441" s="1"/>
      <c r="X1441" s="1"/>
      <c r="Y1441" s="1"/>
      <c r="Z1441" s="1"/>
    </row>
    <row r="1442" spans="1:26" ht="15.75">
      <c r="A1442" s="1"/>
      <c r="B1442" s="1"/>
      <c r="C1442" s="1"/>
      <c r="D1442" s="1"/>
      <c r="E1442" s="1"/>
      <c r="F1442" s="1"/>
      <c r="G1442" s="1"/>
      <c r="H1442" s="1"/>
      <c r="I1442" s="1"/>
      <c r="J1442" s="1"/>
      <c r="K1442" s="1"/>
      <c r="L1442" s="1"/>
      <c r="M1442" s="1"/>
      <c r="N1442" s="1"/>
      <c r="O1442" s="1"/>
      <c r="P1442" s="1"/>
      <c r="Q1442" s="1"/>
      <c r="R1442" s="1"/>
      <c r="S1442" s="1"/>
      <c r="T1442" s="1"/>
      <c r="U1442" s="1"/>
      <c r="V1442" s="1"/>
      <c r="W1442" s="1"/>
      <c r="X1442" s="1"/>
      <c r="Y1442" s="1"/>
      <c r="Z1442" s="1"/>
    </row>
    <row r="1443" spans="1:26" ht="15.75">
      <c r="A1443" s="1"/>
      <c r="B1443" s="1"/>
      <c r="C1443" s="1"/>
      <c r="D1443" s="1"/>
      <c r="E1443" s="1"/>
      <c r="F1443" s="1"/>
      <c r="G1443" s="1"/>
      <c r="H1443" s="1"/>
      <c r="I1443" s="1"/>
      <c r="J1443" s="1"/>
      <c r="K1443" s="1"/>
      <c r="L1443" s="1"/>
      <c r="M1443" s="1"/>
      <c r="N1443" s="1"/>
      <c r="O1443" s="1"/>
      <c r="P1443" s="1"/>
      <c r="Q1443" s="1"/>
      <c r="R1443" s="1"/>
      <c r="S1443" s="1"/>
      <c r="T1443" s="1"/>
      <c r="U1443" s="1"/>
      <c r="V1443" s="1"/>
      <c r="W1443" s="1"/>
      <c r="X1443" s="1"/>
      <c r="Y1443" s="1"/>
      <c r="Z1443" s="1"/>
    </row>
    <row r="1444" spans="1:26" ht="15.75">
      <c r="A1444" s="1"/>
      <c r="B1444" s="1"/>
      <c r="C1444" s="1"/>
      <c r="D1444" s="1"/>
      <c r="E1444" s="1"/>
      <c r="F1444" s="1"/>
      <c r="G1444" s="1"/>
      <c r="H1444" s="1"/>
      <c r="I1444" s="1"/>
      <c r="J1444" s="1"/>
      <c r="K1444" s="1"/>
      <c r="L1444" s="1"/>
      <c r="M1444" s="1"/>
      <c r="N1444" s="1"/>
      <c r="O1444" s="1"/>
      <c r="P1444" s="1"/>
      <c r="Q1444" s="1"/>
      <c r="R1444" s="1"/>
      <c r="S1444" s="1"/>
      <c r="T1444" s="1"/>
      <c r="U1444" s="1"/>
      <c r="V1444" s="1"/>
      <c r="W1444" s="1"/>
      <c r="X1444" s="1"/>
      <c r="Y1444" s="1"/>
      <c r="Z1444" s="1"/>
    </row>
    <row r="1445" spans="1:26" ht="15.75">
      <c r="A1445" s="1"/>
      <c r="B1445" s="1"/>
      <c r="C1445" s="1"/>
      <c r="D1445" s="1"/>
      <c r="E1445" s="1"/>
      <c r="F1445" s="1"/>
      <c r="G1445" s="1"/>
      <c r="H1445" s="1"/>
      <c r="I1445" s="1"/>
      <c r="J1445" s="1"/>
      <c r="K1445" s="1"/>
      <c r="L1445" s="1"/>
      <c r="M1445" s="1"/>
      <c r="N1445" s="1"/>
      <c r="O1445" s="1"/>
      <c r="P1445" s="1"/>
      <c r="Q1445" s="1"/>
      <c r="R1445" s="1"/>
      <c r="S1445" s="1"/>
      <c r="T1445" s="1"/>
      <c r="U1445" s="1"/>
      <c r="V1445" s="1"/>
      <c r="W1445" s="1"/>
      <c r="X1445" s="1"/>
      <c r="Y1445" s="1"/>
      <c r="Z1445" s="1"/>
    </row>
    <row r="1446" spans="1:26" ht="15.75">
      <c r="A1446" s="1"/>
      <c r="B1446" s="1"/>
      <c r="C1446" s="1"/>
      <c r="D1446" s="1"/>
      <c r="E1446" s="1"/>
      <c r="F1446" s="1"/>
      <c r="G1446" s="1"/>
      <c r="H1446" s="1"/>
      <c r="I1446" s="1"/>
      <c r="J1446" s="1"/>
      <c r="K1446" s="1"/>
      <c r="L1446" s="1"/>
      <c r="M1446" s="1"/>
      <c r="N1446" s="1"/>
      <c r="O1446" s="1"/>
      <c r="P1446" s="1"/>
      <c r="Q1446" s="1"/>
      <c r="R1446" s="1"/>
      <c r="S1446" s="1"/>
      <c r="T1446" s="1"/>
      <c r="U1446" s="1"/>
      <c r="V1446" s="1"/>
      <c r="W1446" s="1"/>
      <c r="X1446" s="1"/>
      <c r="Y1446" s="1"/>
      <c r="Z1446" s="1"/>
    </row>
    <row r="1447" spans="1:26" ht="15.75">
      <c r="A1447" s="1"/>
      <c r="B1447" s="1"/>
      <c r="C1447" s="1"/>
      <c r="D1447" s="1"/>
      <c r="E1447" s="1"/>
      <c r="F1447" s="1"/>
      <c r="G1447" s="1"/>
      <c r="H1447" s="1"/>
      <c r="I1447" s="1"/>
      <c r="J1447" s="1"/>
      <c r="K1447" s="1"/>
      <c r="L1447" s="1"/>
      <c r="M1447" s="1"/>
      <c r="N1447" s="1"/>
      <c r="O1447" s="1"/>
      <c r="P1447" s="1"/>
      <c r="Q1447" s="1"/>
      <c r="R1447" s="1"/>
      <c r="S1447" s="1"/>
      <c r="T1447" s="1"/>
      <c r="U1447" s="1"/>
      <c r="V1447" s="1"/>
      <c r="W1447" s="1"/>
      <c r="X1447" s="1"/>
      <c r="Y1447" s="1"/>
      <c r="Z1447" s="1"/>
    </row>
    <row r="1448" spans="1:26" ht="15.75">
      <c r="A1448" s="1"/>
      <c r="B1448" s="1"/>
      <c r="C1448" s="1"/>
      <c r="D1448" s="1"/>
      <c r="E1448" s="1"/>
      <c r="F1448" s="1"/>
      <c r="G1448" s="1"/>
      <c r="H1448" s="1"/>
      <c r="I1448" s="1"/>
      <c r="J1448" s="1"/>
      <c r="K1448" s="1"/>
      <c r="L1448" s="1"/>
      <c r="M1448" s="1"/>
      <c r="N1448" s="1"/>
      <c r="O1448" s="1"/>
      <c r="P1448" s="1"/>
      <c r="Q1448" s="1"/>
      <c r="R1448" s="1"/>
      <c r="S1448" s="1"/>
      <c r="T1448" s="1"/>
      <c r="U1448" s="1"/>
      <c r="V1448" s="1"/>
      <c r="W1448" s="1"/>
      <c r="X1448" s="1"/>
      <c r="Y1448" s="1"/>
      <c r="Z1448" s="1"/>
    </row>
    <row r="1449" spans="1:26" ht="15.75">
      <c r="A1449" s="1"/>
      <c r="B1449" s="1"/>
      <c r="C1449" s="1"/>
      <c r="D1449" s="1"/>
      <c r="E1449" s="1"/>
      <c r="F1449" s="1"/>
      <c r="G1449" s="1"/>
      <c r="H1449" s="1"/>
      <c r="I1449" s="1"/>
      <c r="J1449" s="1"/>
      <c r="K1449" s="1"/>
      <c r="L1449" s="1"/>
      <c r="M1449" s="1"/>
      <c r="N1449" s="1"/>
      <c r="O1449" s="1"/>
      <c r="P1449" s="1"/>
      <c r="Q1449" s="1"/>
      <c r="R1449" s="1"/>
      <c r="S1449" s="1"/>
      <c r="T1449" s="1"/>
      <c r="U1449" s="1"/>
      <c r="V1449" s="1"/>
      <c r="W1449" s="1"/>
      <c r="X1449" s="1"/>
      <c r="Y1449" s="1"/>
      <c r="Z1449" s="1"/>
    </row>
    <row r="1450" spans="1:26" ht="15.75">
      <c r="A1450" s="1"/>
      <c r="B1450" s="1"/>
      <c r="C1450" s="1"/>
      <c r="D1450" s="1"/>
      <c r="E1450" s="1"/>
      <c r="F1450" s="1"/>
      <c r="G1450" s="1"/>
      <c r="H1450" s="1"/>
      <c r="I1450" s="1"/>
      <c r="J1450" s="1"/>
      <c r="K1450" s="1"/>
      <c r="L1450" s="1"/>
      <c r="M1450" s="1"/>
      <c r="N1450" s="1"/>
      <c r="O1450" s="1"/>
      <c r="P1450" s="1"/>
      <c r="Q1450" s="1"/>
      <c r="R1450" s="1"/>
      <c r="S1450" s="1"/>
      <c r="T1450" s="1"/>
      <c r="U1450" s="1"/>
      <c r="V1450" s="1"/>
      <c r="W1450" s="1"/>
      <c r="X1450" s="1"/>
      <c r="Y1450" s="1"/>
      <c r="Z1450" s="1"/>
    </row>
    <row r="1451" spans="1:26" ht="15.75">
      <c r="A1451" s="1"/>
      <c r="B1451" s="1"/>
      <c r="C1451" s="1"/>
      <c r="D1451" s="1"/>
      <c r="E1451" s="1"/>
      <c r="F1451" s="1"/>
      <c r="G1451" s="1"/>
      <c r="H1451" s="1"/>
      <c r="I1451" s="1"/>
      <c r="J1451" s="1"/>
      <c r="K1451" s="1"/>
      <c r="L1451" s="1"/>
      <c r="M1451" s="1"/>
      <c r="N1451" s="1"/>
      <c r="O1451" s="1"/>
      <c r="P1451" s="1"/>
      <c r="Q1451" s="1"/>
      <c r="R1451" s="1"/>
      <c r="S1451" s="1"/>
      <c r="T1451" s="1"/>
      <c r="U1451" s="1"/>
      <c r="V1451" s="1"/>
      <c r="W1451" s="1"/>
      <c r="X1451" s="1"/>
      <c r="Y1451" s="1"/>
      <c r="Z1451" s="1"/>
    </row>
    <row r="1452" spans="1:26" ht="15.75">
      <c r="A1452" s="1"/>
      <c r="B1452" s="1"/>
      <c r="C1452" s="1"/>
      <c r="D1452" s="1"/>
      <c r="E1452" s="1"/>
      <c r="F1452" s="1"/>
      <c r="G1452" s="1"/>
      <c r="H1452" s="1"/>
      <c r="I1452" s="1"/>
      <c r="J1452" s="1"/>
      <c r="K1452" s="1"/>
      <c r="L1452" s="1"/>
      <c r="M1452" s="1"/>
      <c r="N1452" s="1"/>
      <c r="O1452" s="1"/>
      <c r="P1452" s="1"/>
      <c r="Q1452" s="1"/>
      <c r="R1452" s="1"/>
      <c r="S1452" s="1"/>
      <c r="T1452" s="1"/>
      <c r="U1452" s="1"/>
      <c r="V1452" s="1"/>
      <c r="W1452" s="1"/>
      <c r="X1452" s="1"/>
      <c r="Y1452" s="1"/>
      <c r="Z1452" s="1"/>
    </row>
    <row r="1453" spans="1:26" ht="15.75">
      <c r="A1453" s="1"/>
      <c r="B1453" s="1"/>
      <c r="C1453" s="1"/>
      <c r="D1453" s="1"/>
      <c r="E1453" s="1"/>
      <c r="F1453" s="1"/>
      <c r="G1453" s="1"/>
      <c r="H1453" s="1"/>
      <c r="I1453" s="1"/>
      <c r="J1453" s="1"/>
      <c r="K1453" s="1"/>
      <c r="L1453" s="1"/>
      <c r="M1453" s="1"/>
      <c r="N1453" s="1"/>
      <c r="O1453" s="1"/>
      <c r="P1453" s="1"/>
      <c r="Q1453" s="1"/>
      <c r="R1453" s="1"/>
      <c r="S1453" s="1"/>
      <c r="T1453" s="1"/>
      <c r="U1453" s="1"/>
      <c r="V1453" s="1"/>
      <c r="W1453" s="1"/>
      <c r="X1453" s="1"/>
      <c r="Y1453" s="1"/>
      <c r="Z1453" s="1"/>
    </row>
    <row r="1454" spans="1:26" ht="15.75">
      <c r="A1454" s="1"/>
      <c r="B1454" s="1"/>
      <c r="C1454" s="1"/>
      <c r="D1454" s="1"/>
      <c r="E1454" s="1"/>
      <c r="F1454" s="1"/>
      <c r="G1454" s="1"/>
      <c r="H1454" s="1"/>
      <c r="I1454" s="1"/>
      <c r="J1454" s="1"/>
      <c r="K1454" s="1"/>
      <c r="L1454" s="1"/>
      <c r="M1454" s="1"/>
      <c r="N1454" s="1"/>
      <c r="O1454" s="1"/>
      <c r="P1454" s="1"/>
      <c r="Q1454" s="1"/>
      <c r="R1454" s="1"/>
      <c r="S1454" s="1"/>
      <c r="T1454" s="1"/>
      <c r="U1454" s="1"/>
      <c r="V1454" s="1"/>
      <c r="W1454" s="1"/>
      <c r="X1454" s="1"/>
      <c r="Y1454" s="1"/>
      <c r="Z1454" s="1"/>
    </row>
    <row r="1455" spans="1:26" ht="15.75">
      <c r="A1455" s="1"/>
      <c r="B1455" s="1"/>
      <c r="C1455" s="1"/>
      <c r="D1455" s="1"/>
      <c r="E1455" s="1"/>
      <c r="F1455" s="1"/>
      <c r="G1455" s="1"/>
      <c r="H1455" s="1"/>
      <c r="I1455" s="1"/>
      <c r="J1455" s="1"/>
      <c r="K1455" s="1"/>
      <c r="L1455" s="1"/>
      <c r="M1455" s="1"/>
      <c r="N1455" s="1"/>
      <c r="O1455" s="1"/>
      <c r="P1455" s="1"/>
      <c r="Q1455" s="1"/>
      <c r="R1455" s="1"/>
      <c r="S1455" s="1"/>
      <c r="T1455" s="1"/>
      <c r="U1455" s="1"/>
      <c r="V1455" s="1"/>
      <c r="W1455" s="1"/>
      <c r="X1455" s="1"/>
      <c r="Y1455" s="1"/>
      <c r="Z1455" s="1"/>
    </row>
    <row r="1456" spans="1:26" ht="15.75">
      <c r="A1456" s="1"/>
      <c r="B1456" s="1"/>
      <c r="C1456" s="1"/>
      <c r="D1456" s="1"/>
      <c r="E1456" s="1"/>
      <c r="F1456" s="1"/>
      <c r="G1456" s="1"/>
      <c r="H1456" s="1"/>
      <c r="I1456" s="1"/>
      <c r="J1456" s="1"/>
      <c r="K1456" s="1"/>
      <c r="L1456" s="1"/>
      <c r="M1456" s="1"/>
      <c r="N1456" s="1"/>
      <c r="O1456" s="1"/>
      <c r="P1456" s="1"/>
      <c r="Q1456" s="1"/>
      <c r="R1456" s="1"/>
      <c r="S1456" s="1"/>
      <c r="T1456" s="1"/>
      <c r="U1456" s="1"/>
      <c r="V1456" s="1"/>
      <c r="W1456" s="1"/>
      <c r="X1456" s="1"/>
      <c r="Y1456" s="1"/>
      <c r="Z1456" s="1"/>
    </row>
    <row r="1457" spans="1:26" ht="15.75">
      <c r="A1457" s="1"/>
      <c r="B1457" s="1"/>
      <c r="C1457" s="1"/>
      <c r="D1457" s="1"/>
      <c r="E1457" s="1"/>
      <c r="F1457" s="1"/>
      <c r="G1457" s="1"/>
      <c r="H1457" s="1"/>
      <c r="I1457" s="1"/>
      <c r="J1457" s="1"/>
      <c r="K1457" s="1"/>
      <c r="L1457" s="1"/>
      <c r="M1457" s="1"/>
      <c r="N1457" s="1"/>
      <c r="O1457" s="1"/>
      <c r="P1457" s="1"/>
      <c r="Q1457" s="1"/>
      <c r="R1457" s="1"/>
      <c r="S1457" s="1"/>
      <c r="T1457" s="1"/>
      <c r="U1457" s="1"/>
      <c r="V1457" s="1"/>
      <c r="W1457" s="1"/>
      <c r="X1457" s="1"/>
      <c r="Y1457" s="1"/>
      <c r="Z1457" s="1"/>
    </row>
    <row r="1458" spans="1:26" ht="15.75">
      <c r="A1458" s="1"/>
      <c r="B1458" s="1"/>
      <c r="C1458" s="1"/>
      <c r="D1458" s="1"/>
      <c r="E1458" s="1"/>
      <c r="F1458" s="1"/>
      <c r="G1458" s="1"/>
      <c r="H1458" s="1"/>
      <c r="I1458" s="1"/>
      <c r="J1458" s="1"/>
      <c r="K1458" s="1"/>
      <c r="L1458" s="1"/>
      <c r="M1458" s="1"/>
      <c r="N1458" s="1"/>
      <c r="O1458" s="1"/>
      <c r="P1458" s="1"/>
      <c r="Q1458" s="1"/>
      <c r="R1458" s="1"/>
      <c r="S1458" s="1"/>
      <c r="T1458" s="1"/>
      <c r="U1458" s="1"/>
      <c r="V1458" s="1"/>
      <c r="W1458" s="1"/>
      <c r="X1458" s="1"/>
      <c r="Y1458" s="1"/>
      <c r="Z1458" s="1"/>
    </row>
    <row r="1459" spans="1:26" ht="15.75">
      <c r="A1459" s="1"/>
      <c r="B1459" s="1"/>
      <c r="C1459" s="1"/>
      <c r="D1459" s="1"/>
      <c r="E1459" s="1"/>
      <c r="F1459" s="1"/>
      <c r="G1459" s="1"/>
      <c r="H1459" s="1"/>
      <c r="I1459" s="1"/>
      <c r="J1459" s="1"/>
      <c r="K1459" s="1"/>
      <c r="L1459" s="1"/>
      <c r="M1459" s="1"/>
      <c r="N1459" s="1"/>
      <c r="O1459" s="1"/>
      <c r="P1459" s="1"/>
      <c r="Q1459" s="1"/>
      <c r="R1459" s="1"/>
      <c r="S1459" s="1"/>
      <c r="T1459" s="1"/>
      <c r="U1459" s="1"/>
      <c r="V1459" s="1"/>
      <c r="W1459" s="1"/>
      <c r="X1459" s="1"/>
      <c r="Y1459" s="1"/>
      <c r="Z1459" s="1"/>
    </row>
    <row r="1460" spans="1:26" ht="15.75">
      <c r="A1460" s="1"/>
      <c r="B1460" s="1"/>
      <c r="C1460" s="1"/>
      <c r="D1460" s="1"/>
      <c r="E1460" s="1"/>
      <c r="F1460" s="1"/>
      <c r="G1460" s="1"/>
      <c r="H1460" s="1"/>
      <c r="I1460" s="1"/>
      <c r="J1460" s="1"/>
      <c r="K1460" s="1"/>
      <c r="L1460" s="1"/>
      <c r="M1460" s="1"/>
      <c r="N1460" s="1"/>
      <c r="O1460" s="1"/>
      <c r="P1460" s="1"/>
      <c r="Q1460" s="1"/>
      <c r="R1460" s="1"/>
      <c r="S1460" s="1"/>
      <c r="T1460" s="1"/>
      <c r="U1460" s="1"/>
      <c r="V1460" s="1"/>
      <c r="W1460" s="1"/>
      <c r="X1460" s="1"/>
      <c r="Y1460" s="1"/>
      <c r="Z1460" s="1"/>
    </row>
    <row r="1461" spans="1:26" ht="15.75">
      <c r="A1461" s="1"/>
      <c r="B1461" s="1"/>
      <c r="C1461" s="1"/>
      <c r="D1461" s="1"/>
      <c r="E1461" s="1"/>
      <c r="F1461" s="1"/>
      <c r="G1461" s="1"/>
      <c r="H1461" s="1"/>
      <c r="I1461" s="1"/>
      <c r="J1461" s="1"/>
      <c r="K1461" s="1"/>
      <c r="L1461" s="1"/>
      <c r="M1461" s="1"/>
      <c r="N1461" s="1"/>
      <c r="O1461" s="1"/>
      <c r="P1461" s="1"/>
      <c r="Q1461" s="1"/>
      <c r="R1461" s="1"/>
      <c r="S1461" s="1"/>
      <c r="T1461" s="1"/>
      <c r="U1461" s="1"/>
      <c r="V1461" s="1"/>
      <c r="W1461" s="1"/>
      <c r="X1461" s="1"/>
      <c r="Y1461" s="1"/>
      <c r="Z1461" s="1"/>
    </row>
    <row r="1462" spans="1:26" ht="15.75">
      <c r="A1462" s="1"/>
      <c r="B1462" s="1"/>
      <c r="C1462" s="1"/>
      <c r="D1462" s="1"/>
      <c r="E1462" s="1"/>
      <c r="F1462" s="1"/>
      <c r="G1462" s="1"/>
      <c r="H1462" s="1"/>
      <c r="I1462" s="1"/>
      <c r="J1462" s="1"/>
      <c r="K1462" s="1"/>
      <c r="L1462" s="1"/>
      <c r="M1462" s="1"/>
      <c r="N1462" s="1"/>
      <c r="O1462" s="1"/>
      <c r="P1462" s="1"/>
      <c r="Q1462" s="1"/>
      <c r="R1462" s="1"/>
      <c r="S1462" s="1"/>
      <c r="T1462" s="1"/>
      <c r="U1462" s="1"/>
      <c r="V1462" s="1"/>
      <c r="W1462" s="1"/>
      <c r="X1462" s="1"/>
      <c r="Y1462" s="1"/>
      <c r="Z1462" s="1"/>
    </row>
    <row r="1463" spans="1:26" ht="15.75">
      <c r="A1463" s="1"/>
      <c r="B1463" s="1"/>
      <c r="C1463" s="1"/>
      <c r="D1463" s="1"/>
      <c r="E1463" s="1"/>
      <c r="F1463" s="1"/>
      <c r="G1463" s="1"/>
      <c r="H1463" s="1"/>
      <c r="I1463" s="1"/>
      <c r="J1463" s="1"/>
      <c r="K1463" s="1"/>
      <c r="L1463" s="1"/>
      <c r="M1463" s="1"/>
      <c r="N1463" s="1"/>
      <c r="O1463" s="1"/>
      <c r="P1463" s="1"/>
      <c r="Q1463" s="1"/>
      <c r="R1463" s="1"/>
      <c r="S1463" s="1"/>
      <c r="T1463" s="1"/>
      <c r="U1463" s="1"/>
      <c r="V1463" s="1"/>
      <c r="W1463" s="1"/>
      <c r="X1463" s="1"/>
      <c r="Y1463" s="1"/>
      <c r="Z1463" s="1"/>
    </row>
    <row r="1464" spans="1:26" ht="15.75">
      <c r="A1464" s="1"/>
      <c r="B1464" s="1"/>
      <c r="C1464" s="1"/>
      <c r="D1464" s="1"/>
      <c r="E1464" s="1"/>
      <c r="F1464" s="1"/>
      <c r="G1464" s="1"/>
      <c r="H1464" s="1"/>
      <c r="I1464" s="1"/>
      <c r="J1464" s="1"/>
      <c r="K1464" s="1"/>
      <c r="L1464" s="1"/>
      <c r="M1464" s="1"/>
      <c r="N1464" s="1"/>
      <c r="O1464" s="1"/>
      <c r="P1464" s="1"/>
      <c r="Q1464" s="1"/>
      <c r="R1464" s="1"/>
      <c r="S1464" s="1"/>
      <c r="T1464" s="1"/>
      <c r="U1464" s="1"/>
      <c r="V1464" s="1"/>
      <c r="W1464" s="1"/>
      <c r="X1464" s="1"/>
      <c r="Y1464" s="1"/>
      <c r="Z1464" s="1"/>
    </row>
    <row r="1465" spans="1:26" ht="15.75">
      <c r="A1465" s="1"/>
      <c r="B1465" s="1"/>
      <c r="C1465" s="1"/>
      <c r="D1465" s="1"/>
      <c r="E1465" s="1"/>
      <c r="F1465" s="1"/>
      <c r="G1465" s="1"/>
      <c r="H1465" s="1"/>
      <c r="I1465" s="1"/>
      <c r="J1465" s="1"/>
      <c r="K1465" s="1"/>
      <c r="L1465" s="1"/>
      <c r="M1465" s="1"/>
      <c r="N1465" s="1"/>
      <c r="O1465" s="1"/>
      <c r="P1465" s="1"/>
      <c r="Q1465" s="1"/>
      <c r="R1465" s="1"/>
      <c r="S1465" s="1"/>
      <c r="T1465" s="1"/>
      <c r="U1465" s="1"/>
      <c r="V1465" s="1"/>
      <c r="W1465" s="1"/>
      <c r="X1465" s="1"/>
      <c r="Y1465" s="1"/>
      <c r="Z1465" s="1"/>
    </row>
    <row r="1466" spans="1:26" ht="15.75">
      <c r="A1466" s="1"/>
      <c r="B1466" s="1"/>
      <c r="C1466" s="1"/>
      <c r="D1466" s="1"/>
      <c r="E1466" s="1"/>
      <c r="F1466" s="1"/>
      <c r="G1466" s="1"/>
      <c r="H1466" s="1"/>
      <c r="I1466" s="1"/>
      <c r="J1466" s="1"/>
      <c r="K1466" s="1"/>
      <c r="L1466" s="1"/>
      <c r="M1466" s="1"/>
      <c r="N1466" s="1"/>
      <c r="O1466" s="1"/>
      <c r="P1466" s="1"/>
      <c r="Q1466" s="1"/>
      <c r="R1466" s="1"/>
      <c r="S1466" s="1"/>
      <c r="T1466" s="1"/>
      <c r="U1466" s="1"/>
      <c r="V1466" s="1"/>
      <c r="W1466" s="1"/>
      <c r="X1466" s="1"/>
      <c r="Y1466" s="1"/>
      <c r="Z1466" s="1"/>
    </row>
    <row r="1467" spans="1:26" ht="15.75">
      <c r="A1467" s="1"/>
      <c r="B1467" s="1"/>
      <c r="C1467" s="1"/>
      <c r="D1467" s="1"/>
      <c r="E1467" s="1"/>
      <c r="F1467" s="1"/>
      <c r="G1467" s="1"/>
      <c r="H1467" s="1"/>
      <c r="I1467" s="1"/>
      <c r="J1467" s="1"/>
      <c r="K1467" s="1"/>
      <c r="L1467" s="1"/>
      <c r="M1467" s="1"/>
      <c r="N1467" s="1"/>
      <c r="O1467" s="1"/>
      <c r="P1467" s="1"/>
      <c r="Q1467" s="1"/>
      <c r="R1467" s="1"/>
      <c r="S1467" s="1"/>
      <c r="T1467" s="1"/>
      <c r="U1467" s="1"/>
      <c r="V1467" s="1"/>
      <c r="W1467" s="1"/>
      <c r="X1467" s="1"/>
      <c r="Y1467" s="1"/>
      <c r="Z1467" s="1"/>
    </row>
    <row r="1468" spans="1:26" ht="15.75">
      <c r="A1468" s="1"/>
      <c r="B1468" s="1"/>
      <c r="C1468" s="1"/>
      <c r="D1468" s="1"/>
      <c r="E1468" s="1"/>
      <c r="F1468" s="1"/>
      <c r="G1468" s="1"/>
      <c r="H1468" s="1"/>
      <c r="I1468" s="1"/>
      <c r="J1468" s="1"/>
      <c r="K1468" s="1"/>
      <c r="L1468" s="1"/>
      <c r="M1468" s="1"/>
      <c r="N1468" s="1"/>
      <c r="O1468" s="1"/>
      <c r="P1468" s="1"/>
      <c r="Q1468" s="1"/>
      <c r="R1468" s="1"/>
      <c r="S1468" s="1"/>
      <c r="T1468" s="1"/>
      <c r="U1468" s="1"/>
      <c r="V1468" s="1"/>
      <c r="W1468" s="1"/>
      <c r="X1468" s="1"/>
      <c r="Y1468" s="1"/>
      <c r="Z1468" s="1"/>
    </row>
    <row r="1469" spans="1:26" ht="15.75">
      <c r="A1469" s="1"/>
      <c r="B1469" s="1"/>
      <c r="C1469" s="1"/>
      <c r="D1469" s="1"/>
      <c r="E1469" s="1"/>
      <c r="F1469" s="1"/>
      <c r="G1469" s="1"/>
      <c r="H1469" s="1"/>
      <c r="I1469" s="1"/>
      <c r="J1469" s="1"/>
      <c r="K1469" s="1"/>
      <c r="L1469" s="1"/>
      <c r="M1469" s="1"/>
      <c r="N1469" s="1"/>
      <c r="O1469" s="1"/>
      <c r="P1469" s="1"/>
      <c r="Q1469" s="1"/>
      <c r="R1469" s="1"/>
      <c r="S1469" s="1"/>
      <c r="T1469" s="1"/>
      <c r="U1469" s="1"/>
      <c r="V1469" s="1"/>
      <c r="W1469" s="1"/>
      <c r="X1469" s="1"/>
      <c r="Y1469" s="1"/>
      <c r="Z1469" s="1"/>
    </row>
    <row r="1470" spans="1:26" ht="15.75">
      <c r="A1470" s="1"/>
      <c r="B1470" s="1"/>
      <c r="C1470" s="1"/>
      <c r="D1470" s="1"/>
      <c r="E1470" s="1"/>
      <c r="F1470" s="1"/>
      <c r="G1470" s="1"/>
      <c r="H1470" s="1"/>
      <c r="I1470" s="1"/>
      <c r="J1470" s="1"/>
      <c r="K1470" s="1"/>
      <c r="L1470" s="1"/>
      <c r="M1470" s="1"/>
      <c r="N1470" s="1"/>
      <c r="O1470" s="1"/>
      <c r="P1470" s="1"/>
      <c r="Q1470" s="1"/>
      <c r="R1470" s="1"/>
      <c r="S1470" s="1"/>
      <c r="T1470" s="1"/>
      <c r="U1470" s="1"/>
      <c r="V1470" s="1"/>
      <c r="W1470" s="1"/>
      <c r="X1470" s="1"/>
      <c r="Y1470" s="1"/>
      <c r="Z1470" s="1"/>
    </row>
    <row r="1471" spans="1:26" ht="15.75">
      <c r="A1471" s="1"/>
      <c r="B1471" s="1"/>
      <c r="C1471" s="1"/>
      <c r="D1471" s="1"/>
      <c r="E1471" s="1"/>
      <c r="F1471" s="1"/>
      <c r="G1471" s="1"/>
      <c r="H1471" s="1"/>
      <c r="I1471" s="1"/>
      <c r="J1471" s="1"/>
      <c r="K1471" s="1"/>
      <c r="L1471" s="1"/>
      <c r="M1471" s="1"/>
      <c r="N1471" s="1"/>
      <c r="O1471" s="1"/>
      <c r="P1471" s="1"/>
      <c r="Q1471" s="1"/>
      <c r="R1471" s="1"/>
      <c r="S1471" s="1"/>
      <c r="T1471" s="1"/>
      <c r="U1471" s="1"/>
      <c r="V1471" s="1"/>
      <c r="W1471" s="1"/>
      <c r="X1471" s="1"/>
      <c r="Y1471" s="1"/>
      <c r="Z1471" s="1"/>
    </row>
    <row r="1472" spans="1:26" ht="15.75">
      <c r="A1472" s="1"/>
      <c r="B1472" s="1"/>
      <c r="C1472" s="1"/>
      <c r="D1472" s="1"/>
      <c r="E1472" s="1"/>
      <c r="F1472" s="1"/>
      <c r="G1472" s="1"/>
      <c r="H1472" s="1"/>
      <c r="I1472" s="1"/>
      <c r="J1472" s="1"/>
      <c r="K1472" s="1"/>
      <c r="L1472" s="1"/>
      <c r="M1472" s="1"/>
      <c r="N1472" s="1"/>
      <c r="O1472" s="1"/>
      <c r="P1472" s="1"/>
      <c r="Q1472" s="1"/>
      <c r="R1472" s="1"/>
      <c r="S1472" s="1"/>
      <c r="T1472" s="1"/>
      <c r="U1472" s="1"/>
      <c r="V1472" s="1"/>
      <c r="W1472" s="1"/>
      <c r="X1472" s="1"/>
      <c r="Y1472" s="1"/>
      <c r="Z1472" s="1"/>
    </row>
    <row r="1473" spans="1:26" ht="15.75">
      <c r="A1473" s="1"/>
      <c r="B1473" s="1"/>
      <c r="C1473" s="1"/>
      <c r="D1473" s="1"/>
      <c r="E1473" s="1"/>
      <c r="F1473" s="1"/>
      <c r="G1473" s="1"/>
      <c r="H1473" s="1"/>
      <c r="I1473" s="1"/>
      <c r="J1473" s="1"/>
      <c r="K1473" s="1"/>
      <c r="L1473" s="1"/>
      <c r="M1473" s="1"/>
      <c r="N1473" s="1"/>
      <c r="O1473" s="1"/>
      <c r="P1473" s="1"/>
      <c r="Q1473" s="1"/>
      <c r="R1473" s="1"/>
      <c r="S1473" s="1"/>
      <c r="T1473" s="1"/>
      <c r="U1473" s="1"/>
      <c r="V1473" s="1"/>
      <c r="W1473" s="1"/>
      <c r="X1473" s="1"/>
      <c r="Y1473" s="1"/>
      <c r="Z1473" s="1"/>
    </row>
    <row r="1474" spans="1:26" ht="15.75">
      <c r="A1474" s="1"/>
      <c r="B1474" s="1"/>
      <c r="C1474" s="1"/>
      <c r="D1474" s="1"/>
      <c r="E1474" s="1"/>
      <c r="F1474" s="1"/>
      <c r="G1474" s="1"/>
      <c r="H1474" s="1"/>
      <c r="I1474" s="1"/>
      <c r="J1474" s="1"/>
      <c r="K1474" s="1"/>
      <c r="L1474" s="1"/>
      <c r="M1474" s="1"/>
      <c r="N1474" s="1"/>
      <c r="O1474" s="1"/>
      <c r="P1474" s="1"/>
      <c r="Q1474" s="1"/>
      <c r="R1474" s="1"/>
      <c r="S1474" s="1"/>
      <c r="T1474" s="1"/>
      <c r="U1474" s="1"/>
      <c r="V1474" s="1"/>
      <c r="W1474" s="1"/>
      <c r="X1474" s="1"/>
      <c r="Y1474" s="1"/>
      <c r="Z1474" s="1"/>
    </row>
    <row r="1475" spans="1:26" ht="15.75">
      <c r="A1475" s="1"/>
      <c r="B1475" s="1"/>
      <c r="C1475" s="1"/>
      <c r="D1475" s="1"/>
      <c r="E1475" s="1"/>
      <c r="F1475" s="1"/>
      <c r="G1475" s="1"/>
      <c r="H1475" s="1"/>
      <c r="I1475" s="1"/>
      <c r="J1475" s="1"/>
      <c r="K1475" s="1"/>
      <c r="L1475" s="1"/>
      <c r="M1475" s="1"/>
      <c r="N1475" s="1"/>
      <c r="O1475" s="1"/>
      <c r="P1475" s="1"/>
      <c r="Q1475" s="1"/>
      <c r="R1475" s="1"/>
      <c r="S1475" s="1"/>
      <c r="T1475" s="1"/>
      <c r="U1475" s="1"/>
      <c r="V1475" s="1"/>
      <c r="W1475" s="1"/>
      <c r="X1475" s="1"/>
      <c r="Y1475" s="1"/>
      <c r="Z1475" s="1"/>
    </row>
    <row r="1476" spans="1:26" ht="15.75">
      <c r="A1476" s="1"/>
      <c r="B1476" s="1"/>
      <c r="C1476" s="1"/>
      <c r="D1476" s="1"/>
      <c r="E1476" s="1"/>
      <c r="F1476" s="1"/>
      <c r="G1476" s="1"/>
      <c r="H1476" s="1"/>
      <c r="I1476" s="1"/>
      <c r="J1476" s="1"/>
      <c r="K1476" s="1"/>
      <c r="L1476" s="1"/>
      <c r="M1476" s="1"/>
      <c r="N1476" s="1"/>
      <c r="O1476" s="1"/>
      <c r="P1476" s="1"/>
      <c r="Q1476" s="1"/>
      <c r="R1476" s="1"/>
      <c r="S1476" s="1"/>
      <c r="T1476" s="1"/>
      <c r="U1476" s="1"/>
      <c r="V1476" s="1"/>
      <c r="W1476" s="1"/>
      <c r="X1476" s="1"/>
      <c r="Y1476" s="1"/>
      <c r="Z1476" s="1"/>
    </row>
    <row r="1477" spans="1:26" ht="15.75">
      <c r="A1477" s="1"/>
      <c r="B1477" s="1"/>
      <c r="C1477" s="1"/>
      <c r="D1477" s="1"/>
      <c r="E1477" s="1"/>
      <c r="F1477" s="1"/>
      <c r="G1477" s="1"/>
      <c r="H1477" s="1"/>
      <c r="I1477" s="1"/>
      <c r="J1477" s="1"/>
      <c r="K1477" s="1"/>
      <c r="L1477" s="1"/>
      <c r="M1477" s="1"/>
      <c r="N1477" s="1"/>
      <c r="O1477" s="1"/>
      <c r="P1477" s="1"/>
      <c r="Q1477" s="1"/>
      <c r="R1477" s="1"/>
      <c r="S1477" s="1"/>
      <c r="T1477" s="1"/>
      <c r="U1477" s="1"/>
      <c r="V1477" s="1"/>
      <c r="W1477" s="1"/>
      <c r="X1477" s="1"/>
      <c r="Y1477" s="1"/>
      <c r="Z1477" s="1"/>
    </row>
    <row r="1478" spans="1:26" ht="15.75">
      <c r="A1478" s="1"/>
      <c r="B1478" s="1"/>
      <c r="C1478" s="1"/>
      <c r="D1478" s="1"/>
      <c r="E1478" s="1"/>
      <c r="F1478" s="1"/>
      <c r="G1478" s="1"/>
      <c r="H1478" s="1"/>
      <c r="I1478" s="1"/>
      <c r="J1478" s="1"/>
      <c r="K1478" s="1"/>
      <c r="L1478" s="1"/>
      <c r="M1478" s="1"/>
      <c r="N1478" s="1"/>
      <c r="O1478" s="1"/>
      <c r="P1478" s="1"/>
      <c r="Q1478" s="1"/>
      <c r="R1478" s="1"/>
      <c r="S1478" s="1"/>
      <c r="T1478" s="1"/>
      <c r="U1478" s="1"/>
      <c r="V1478" s="1"/>
      <c r="W1478" s="1"/>
      <c r="X1478" s="1"/>
      <c r="Y1478" s="1"/>
      <c r="Z1478" s="1"/>
    </row>
    <row r="1479" spans="1:26" ht="15.75">
      <c r="A1479" s="1"/>
      <c r="B1479" s="1"/>
      <c r="C1479" s="1"/>
      <c r="D1479" s="1"/>
      <c r="E1479" s="1"/>
      <c r="F1479" s="1"/>
      <c r="G1479" s="1"/>
      <c r="H1479" s="1"/>
      <c r="I1479" s="1"/>
      <c r="J1479" s="1"/>
      <c r="K1479" s="1"/>
      <c r="L1479" s="1"/>
      <c r="M1479" s="1"/>
      <c r="N1479" s="1"/>
      <c r="O1479" s="1"/>
      <c r="P1479" s="1"/>
      <c r="Q1479" s="1"/>
      <c r="R1479" s="1"/>
      <c r="S1479" s="1"/>
      <c r="T1479" s="1"/>
      <c r="U1479" s="1"/>
      <c r="V1479" s="1"/>
      <c r="W1479" s="1"/>
      <c r="X1479" s="1"/>
      <c r="Y1479" s="1"/>
      <c r="Z1479" s="1"/>
    </row>
    <row r="1480" spans="1:26" ht="15.75">
      <c r="A1480" s="1"/>
      <c r="B1480" s="1"/>
      <c r="C1480" s="1"/>
      <c r="D1480" s="1"/>
      <c r="E1480" s="1"/>
      <c r="F1480" s="1"/>
      <c r="G1480" s="1"/>
      <c r="H1480" s="1"/>
      <c r="I1480" s="1"/>
      <c r="J1480" s="1"/>
      <c r="K1480" s="1"/>
      <c r="L1480" s="1"/>
      <c r="M1480" s="1"/>
      <c r="N1480" s="1"/>
      <c r="O1480" s="1"/>
      <c r="P1480" s="1"/>
      <c r="Q1480" s="1"/>
      <c r="R1480" s="1"/>
      <c r="S1480" s="1"/>
      <c r="T1480" s="1"/>
      <c r="U1480" s="1"/>
      <c r="V1480" s="1"/>
      <c r="W1480" s="1"/>
      <c r="X1480" s="1"/>
      <c r="Y1480" s="1"/>
      <c r="Z1480" s="1"/>
    </row>
    <row r="1481" spans="1:26" ht="15.75">
      <c r="A1481" s="1"/>
      <c r="B1481" s="1"/>
      <c r="C1481" s="1"/>
      <c r="D1481" s="1"/>
      <c r="E1481" s="1"/>
      <c r="F1481" s="1"/>
      <c r="G1481" s="1"/>
      <c r="H1481" s="1"/>
      <c r="I1481" s="1"/>
      <c r="J1481" s="1"/>
      <c r="K1481" s="1"/>
      <c r="L1481" s="1"/>
      <c r="M1481" s="1"/>
      <c r="N1481" s="1"/>
      <c r="O1481" s="1"/>
      <c r="P1481" s="1"/>
      <c r="Q1481" s="1"/>
      <c r="R1481" s="1"/>
      <c r="S1481" s="1"/>
      <c r="T1481" s="1"/>
      <c r="U1481" s="1"/>
      <c r="V1481" s="1"/>
      <c r="W1481" s="1"/>
      <c r="X1481" s="1"/>
      <c r="Y1481" s="1"/>
      <c r="Z1481" s="1"/>
    </row>
    <row r="1482" spans="1:26" ht="15.75">
      <c r="A1482" s="1"/>
      <c r="B1482" s="1"/>
      <c r="C1482" s="1"/>
      <c r="D1482" s="1"/>
      <c r="E1482" s="1"/>
      <c r="F1482" s="1"/>
      <c r="G1482" s="1"/>
      <c r="H1482" s="1"/>
      <c r="I1482" s="1"/>
      <c r="J1482" s="1"/>
      <c r="K1482" s="1"/>
      <c r="L1482" s="1"/>
      <c r="M1482" s="1"/>
      <c r="N1482" s="1"/>
      <c r="O1482" s="1"/>
      <c r="P1482" s="1"/>
      <c r="Q1482" s="1"/>
      <c r="R1482" s="1"/>
      <c r="S1482" s="1"/>
      <c r="T1482" s="1"/>
      <c r="U1482" s="1"/>
      <c r="V1482" s="1"/>
      <c r="W1482" s="1"/>
      <c r="X1482" s="1"/>
      <c r="Y1482" s="1"/>
      <c r="Z1482" s="1"/>
    </row>
    <row r="1483" spans="1:26" ht="15.75">
      <c r="A1483" s="1"/>
      <c r="B1483" s="1"/>
      <c r="C1483" s="1"/>
      <c r="D1483" s="1"/>
      <c r="E1483" s="1"/>
      <c r="F1483" s="1"/>
      <c r="G1483" s="1"/>
      <c r="H1483" s="1"/>
      <c r="I1483" s="1"/>
      <c r="J1483" s="1"/>
      <c r="K1483" s="1"/>
      <c r="L1483" s="1"/>
      <c r="M1483" s="1"/>
      <c r="N1483" s="1"/>
      <c r="O1483" s="1"/>
      <c r="P1483" s="1"/>
      <c r="Q1483" s="1"/>
      <c r="R1483" s="1"/>
      <c r="S1483" s="1"/>
      <c r="T1483" s="1"/>
      <c r="U1483" s="1"/>
      <c r="V1483" s="1"/>
      <c r="W1483" s="1"/>
      <c r="X1483" s="1"/>
      <c r="Y1483" s="1"/>
      <c r="Z1483" s="1"/>
    </row>
    <row r="1484" spans="1:26" ht="15.75">
      <c r="A1484" s="1"/>
      <c r="B1484" s="1"/>
      <c r="C1484" s="1"/>
      <c r="D1484" s="1"/>
      <c r="E1484" s="1"/>
      <c r="F1484" s="1"/>
      <c r="G1484" s="1"/>
      <c r="H1484" s="1"/>
      <c r="I1484" s="1"/>
      <c r="J1484" s="1"/>
      <c r="K1484" s="1"/>
      <c r="L1484" s="1"/>
      <c r="M1484" s="1"/>
      <c r="N1484" s="1"/>
      <c r="O1484" s="1"/>
      <c r="P1484" s="1"/>
      <c r="Q1484" s="1"/>
      <c r="R1484" s="1"/>
      <c r="S1484" s="1"/>
      <c r="T1484" s="1"/>
      <c r="U1484" s="1"/>
      <c r="V1484" s="1"/>
      <c r="W1484" s="1"/>
      <c r="X1484" s="1"/>
      <c r="Y1484" s="1"/>
      <c r="Z1484" s="1"/>
    </row>
    <row r="1485" spans="1:26" ht="15.75">
      <c r="A1485" s="1"/>
      <c r="B1485" s="1"/>
      <c r="C1485" s="1"/>
      <c r="D1485" s="1"/>
      <c r="E1485" s="1"/>
      <c r="F1485" s="1"/>
      <c r="G1485" s="1"/>
      <c r="H1485" s="1"/>
      <c r="I1485" s="1"/>
      <c r="J1485" s="1"/>
      <c r="K1485" s="1"/>
      <c r="L1485" s="1"/>
      <c r="M1485" s="1"/>
      <c r="N1485" s="1"/>
      <c r="O1485" s="1"/>
      <c r="P1485" s="1"/>
      <c r="Q1485" s="1"/>
      <c r="R1485" s="1"/>
      <c r="S1485" s="1"/>
      <c r="T1485" s="1"/>
      <c r="U1485" s="1"/>
      <c r="V1485" s="1"/>
      <c r="W1485" s="1"/>
      <c r="X1485" s="1"/>
      <c r="Y1485" s="1"/>
      <c r="Z1485" s="1"/>
    </row>
    <row r="1486" spans="1:26" ht="15.75">
      <c r="A1486" s="1"/>
      <c r="B1486" s="1"/>
      <c r="C1486" s="1"/>
      <c r="D1486" s="1"/>
      <c r="E1486" s="1"/>
      <c r="F1486" s="1"/>
      <c r="G1486" s="1"/>
      <c r="H1486" s="1"/>
      <c r="I1486" s="1"/>
      <c r="J1486" s="1"/>
      <c r="K1486" s="1"/>
      <c r="L1486" s="1"/>
      <c r="M1486" s="1"/>
      <c r="N1486" s="1"/>
      <c r="O1486" s="1"/>
      <c r="P1486" s="1"/>
      <c r="Q1486" s="1"/>
      <c r="R1486" s="1"/>
      <c r="S1486" s="1"/>
      <c r="T1486" s="1"/>
      <c r="U1486" s="1"/>
      <c r="V1486" s="1"/>
      <c r="W1486" s="1"/>
      <c r="X1486" s="1"/>
      <c r="Y1486" s="1"/>
      <c r="Z1486" s="1"/>
    </row>
    <row r="1487" spans="1:26" ht="15.75">
      <c r="A1487" s="1"/>
      <c r="B1487" s="1"/>
      <c r="C1487" s="1"/>
      <c r="D1487" s="1"/>
      <c r="E1487" s="1"/>
      <c r="F1487" s="1"/>
      <c r="G1487" s="1"/>
      <c r="H1487" s="1"/>
      <c r="I1487" s="1"/>
      <c r="J1487" s="1"/>
      <c r="K1487" s="1"/>
      <c r="L1487" s="1"/>
      <c r="M1487" s="1"/>
      <c r="N1487" s="1"/>
      <c r="O1487" s="1"/>
      <c r="P1487" s="1"/>
      <c r="Q1487" s="1"/>
      <c r="R1487" s="1"/>
      <c r="S1487" s="1"/>
      <c r="T1487" s="1"/>
      <c r="U1487" s="1"/>
      <c r="V1487" s="1"/>
      <c r="W1487" s="1"/>
      <c r="X1487" s="1"/>
      <c r="Y1487" s="1"/>
      <c r="Z1487" s="1"/>
    </row>
    <row r="1488" spans="1:26" ht="15.75">
      <c r="A1488" s="1"/>
      <c r="B1488" s="1"/>
      <c r="C1488" s="1"/>
      <c r="D1488" s="1"/>
      <c r="E1488" s="1"/>
      <c r="F1488" s="1"/>
      <c r="G1488" s="1"/>
      <c r="H1488" s="1"/>
      <c r="I1488" s="1"/>
      <c r="J1488" s="1"/>
      <c r="K1488" s="1"/>
      <c r="L1488" s="1"/>
      <c r="M1488" s="1"/>
      <c r="N1488" s="1"/>
      <c r="O1488" s="1"/>
      <c r="P1488" s="1"/>
      <c r="Q1488" s="1"/>
      <c r="R1488" s="1"/>
      <c r="S1488" s="1"/>
      <c r="T1488" s="1"/>
      <c r="U1488" s="1"/>
      <c r="V1488" s="1"/>
      <c r="W1488" s="1"/>
      <c r="X1488" s="1"/>
      <c r="Y1488" s="1"/>
      <c r="Z1488" s="1"/>
    </row>
    <row r="1489" spans="1:26" ht="15.75">
      <c r="A1489" s="1"/>
      <c r="B1489" s="1"/>
      <c r="C1489" s="1"/>
      <c r="D1489" s="1"/>
      <c r="E1489" s="1"/>
      <c r="F1489" s="1"/>
      <c r="G1489" s="1"/>
      <c r="H1489" s="1"/>
      <c r="I1489" s="1"/>
      <c r="J1489" s="1"/>
      <c r="K1489" s="1"/>
      <c r="L1489" s="1"/>
      <c r="M1489" s="1"/>
      <c r="N1489" s="1"/>
      <c r="O1489" s="1"/>
      <c r="P1489" s="1"/>
      <c r="Q1489" s="1"/>
      <c r="R1489" s="1"/>
      <c r="S1489" s="1"/>
      <c r="T1489" s="1"/>
      <c r="U1489" s="1"/>
      <c r="V1489" s="1"/>
      <c r="W1489" s="1"/>
      <c r="X1489" s="1"/>
      <c r="Y1489" s="1"/>
      <c r="Z1489" s="1"/>
    </row>
    <row r="1490" spans="1:26" ht="15.75">
      <c r="A1490" s="1"/>
      <c r="B1490" s="1"/>
      <c r="C1490" s="1"/>
      <c r="D1490" s="1"/>
      <c r="E1490" s="1"/>
      <c r="F1490" s="1"/>
      <c r="G1490" s="1"/>
      <c r="H1490" s="1"/>
      <c r="I1490" s="1"/>
      <c r="J1490" s="1"/>
      <c r="K1490" s="1"/>
      <c r="L1490" s="1"/>
      <c r="M1490" s="1"/>
      <c r="N1490" s="1"/>
      <c r="O1490" s="1"/>
      <c r="P1490" s="1"/>
      <c r="Q1490" s="1"/>
      <c r="R1490" s="1"/>
      <c r="S1490" s="1"/>
      <c r="T1490" s="1"/>
      <c r="U1490" s="1"/>
      <c r="V1490" s="1"/>
      <c r="W1490" s="1"/>
      <c r="X1490" s="1"/>
      <c r="Y1490" s="1"/>
      <c r="Z1490" s="1"/>
    </row>
    <row r="1491" spans="1:26" ht="15.75">
      <c r="A1491" s="1"/>
      <c r="B1491" s="1"/>
      <c r="C1491" s="1"/>
      <c r="D1491" s="1"/>
      <c r="E1491" s="1"/>
      <c r="F1491" s="1"/>
      <c r="G1491" s="1"/>
      <c r="H1491" s="1"/>
      <c r="I1491" s="1"/>
      <c r="J1491" s="1"/>
      <c r="K1491" s="1"/>
      <c r="L1491" s="1"/>
      <c r="M1491" s="1"/>
      <c r="N1491" s="1"/>
      <c r="O1491" s="1"/>
      <c r="P1491" s="1"/>
      <c r="Q1491" s="1"/>
      <c r="R1491" s="1"/>
      <c r="S1491" s="1"/>
      <c r="T1491" s="1"/>
      <c r="U1491" s="1"/>
      <c r="V1491" s="1"/>
      <c r="W1491" s="1"/>
      <c r="X1491" s="1"/>
      <c r="Y1491" s="1"/>
      <c r="Z1491" s="1"/>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J401"/>
  <sheetViews>
    <sheetView workbookViewId="0" topLeftCell="A1">
      <selection activeCell="N9" sqref="N9"/>
    </sheetView>
  </sheetViews>
  <sheetFormatPr defaultColWidth="11.00390625" defaultRowHeight="15.75"/>
  <cols>
    <col min="10" max="10" width="16.375" style="0" customWidth="1"/>
  </cols>
  <sheetData>
    <row r="1" spans="1:10" ht="15">
      <c r="A1" t="s">
        <v>0</v>
      </c>
      <c r="B1" t="s">
        <v>1</v>
      </c>
      <c r="C1" t="s">
        <v>8</v>
      </c>
      <c r="D1" t="s">
        <v>17</v>
      </c>
      <c r="E1" t="s">
        <v>18</v>
      </c>
      <c r="F1" t="s">
        <v>19</v>
      </c>
      <c r="G1" t="s">
        <v>1613</v>
      </c>
      <c r="H1" t="s">
        <v>20</v>
      </c>
      <c r="I1" t="s">
        <v>21</v>
      </c>
      <c r="J1" t="s">
        <v>2652</v>
      </c>
    </row>
    <row r="2" spans="1:10" ht="15">
      <c r="A2" t="s">
        <v>22</v>
      </c>
      <c r="B2" t="s">
        <v>23</v>
      </c>
      <c r="C2">
        <v>376949</v>
      </c>
      <c r="D2">
        <v>0</v>
      </c>
      <c r="E2">
        <v>98.4</v>
      </c>
      <c r="F2" t="s">
        <v>29</v>
      </c>
      <c r="G2">
        <v>14.2</v>
      </c>
      <c r="H2">
        <v>112.60000000000001</v>
      </c>
      <c r="I2" t="s">
        <v>29</v>
      </c>
      <c r="J2" s="6" t="str">
        <f>HYPERLINK(CONCATENATE("http://gcm.io/Legislator/",C2))</f>
        <v>http://gcm.io/Legislator/376949</v>
      </c>
    </row>
    <row r="3" spans="1:10" ht="15">
      <c r="A3" t="s">
        <v>30</v>
      </c>
      <c r="B3" t="s">
        <v>31</v>
      </c>
      <c r="C3">
        <v>376357</v>
      </c>
      <c r="D3">
        <v>6.1</v>
      </c>
      <c r="E3">
        <v>93.3</v>
      </c>
      <c r="F3" t="s">
        <v>36</v>
      </c>
      <c r="G3">
        <v>16.7</v>
      </c>
      <c r="H3">
        <v>110</v>
      </c>
      <c r="I3" t="s">
        <v>29</v>
      </c>
      <c r="J3" s="6" t="str">
        <f aca="true" t="shared" si="0" ref="J3:J66">HYPERLINK(CONCATENATE("http://gcm.io/Legislator/",C3))</f>
        <v>http://gcm.io/Legislator/376357</v>
      </c>
    </row>
    <row r="4" spans="1:10" ht="15">
      <c r="A4" t="s">
        <v>37</v>
      </c>
      <c r="B4" t="s">
        <v>38</v>
      </c>
      <c r="C4">
        <v>376912</v>
      </c>
      <c r="D4">
        <v>0</v>
      </c>
      <c r="E4">
        <v>100</v>
      </c>
      <c r="F4" t="s">
        <v>29</v>
      </c>
      <c r="G4">
        <v>4.3</v>
      </c>
      <c r="H4">
        <v>104.3</v>
      </c>
      <c r="I4" t="s">
        <v>29</v>
      </c>
      <c r="J4" s="6" t="str">
        <f t="shared" si="0"/>
        <v>http://gcm.io/Legislator/376912</v>
      </c>
    </row>
    <row r="5" spans="1:10" ht="15">
      <c r="A5" t="s">
        <v>43</v>
      </c>
      <c r="B5" t="s">
        <v>44</v>
      </c>
      <c r="C5">
        <v>377204</v>
      </c>
      <c r="D5">
        <v>4.1</v>
      </c>
      <c r="E5">
        <v>97.3</v>
      </c>
      <c r="F5" t="s">
        <v>29</v>
      </c>
      <c r="G5">
        <v>6.2</v>
      </c>
      <c r="H5">
        <v>103.5</v>
      </c>
      <c r="I5" t="s">
        <v>29</v>
      </c>
      <c r="J5" s="6" t="str">
        <f t="shared" si="0"/>
        <v>http://gcm.io/Legislator/377204</v>
      </c>
    </row>
    <row r="6" spans="1:10" ht="15">
      <c r="A6" t="s">
        <v>48</v>
      </c>
      <c r="B6" t="s">
        <v>49</v>
      </c>
      <c r="C6">
        <v>377203</v>
      </c>
      <c r="D6">
        <v>0</v>
      </c>
      <c r="E6">
        <v>99.5</v>
      </c>
      <c r="F6" t="s">
        <v>29</v>
      </c>
      <c r="G6">
        <v>3.2</v>
      </c>
      <c r="H6">
        <v>102.7</v>
      </c>
      <c r="I6" t="s">
        <v>29</v>
      </c>
      <c r="J6" s="6" t="str">
        <f t="shared" si="0"/>
        <v>http://gcm.io/Legislator/377203</v>
      </c>
    </row>
    <row r="7" spans="1:10" ht="15">
      <c r="A7" t="s">
        <v>54</v>
      </c>
      <c r="B7" t="s">
        <v>55</v>
      </c>
      <c r="C7">
        <v>377234</v>
      </c>
      <c r="D7">
        <v>1</v>
      </c>
      <c r="E7">
        <v>97.8</v>
      </c>
      <c r="F7" t="s">
        <v>29</v>
      </c>
      <c r="G7">
        <v>4.3</v>
      </c>
      <c r="H7">
        <v>102.1</v>
      </c>
      <c r="I7" t="s">
        <v>29</v>
      </c>
      <c r="J7" s="6" t="str">
        <f t="shared" si="0"/>
        <v>http://gcm.io/Legislator/377234</v>
      </c>
    </row>
    <row r="8" spans="1:10" ht="15">
      <c r="A8" t="s">
        <v>60</v>
      </c>
      <c r="B8" t="s">
        <v>61</v>
      </c>
      <c r="C8">
        <v>377239</v>
      </c>
      <c r="D8">
        <v>4.1</v>
      </c>
      <c r="E8">
        <v>94.4</v>
      </c>
      <c r="F8" t="s">
        <v>36</v>
      </c>
      <c r="G8">
        <v>7.3</v>
      </c>
      <c r="H8">
        <v>101.7</v>
      </c>
      <c r="I8" t="s">
        <v>29</v>
      </c>
      <c r="J8" s="6" t="str">
        <f t="shared" si="0"/>
        <v>http://gcm.io/Legislator/377239</v>
      </c>
    </row>
    <row r="9" spans="1:10" ht="15">
      <c r="A9" t="s">
        <v>66</v>
      </c>
      <c r="B9" t="s">
        <v>67</v>
      </c>
      <c r="C9">
        <v>376990</v>
      </c>
      <c r="D9">
        <v>1</v>
      </c>
      <c r="E9">
        <v>99.7</v>
      </c>
      <c r="F9" t="s">
        <v>29</v>
      </c>
      <c r="G9">
        <v>1.3</v>
      </c>
      <c r="H9">
        <v>101</v>
      </c>
      <c r="I9" t="s">
        <v>29</v>
      </c>
      <c r="J9" s="6" t="str">
        <f t="shared" si="0"/>
        <v>http://gcm.io/Legislator/376990</v>
      </c>
    </row>
    <row r="10" spans="1:10" ht="15">
      <c r="A10" t="s">
        <v>70</v>
      </c>
      <c r="B10" t="s">
        <v>71</v>
      </c>
      <c r="C10">
        <v>377177</v>
      </c>
      <c r="D10">
        <v>18.4</v>
      </c>
      <c r="E10">
        <v>91.1</v>
      </c>
      <c r="F10" t="s">
        <v>75</v>
      </c>
      <c r="G10">
        <v>9.1</v>
      </c>
      <c r="H10">
        <v>100.19999999999999</v>
      </c>
      <c r="I10" t="s">
        <v>29</v>
      </c>
      <c r="J10" s="6" t="str">
        <f t="shared" si="0"/>
        <v>http://gcm.io/Legislator/377177</v>
      </c>
    </row>
    <row r="11" spans="1:10" ht="15">
      <c r="A11" t="s">
        <v>76</v>
      </c>
      <c r="B11" t="s">
        <v>77</v>
      </c>
      <c r="C11">
        <v>376984</v>
      </c>
      <c r="D11">
        <v>6.1</v>
      </c>
      <c r="E11">
        <v>96.2</v>
      </c>
      <c r="F11" t="s">
        <v>36</v>
      </c>
      <c r="G11">
        <v>3.5</v>
      </c>
      <c r="H11">
        <v>99.7</v>
      </c>
      <c r="I11" t="s">
        <v>29</v>
      </c>
      <c r="J11" s="6" t="str">
        <f t="shared" si="0"/>
        <v>http://gcm.io/Legislator/376984</v>
      </c>
    </row>
    <row r="12" spans="1:10" ht="15">
      <c r="A12" t="s">
        <v>81</v>
      </c>
      <c r="B12" t="s">
        <v>82</v>
      </c>
      <c r="C12">
        <v>377287</v>
      </c>
      <c r="D12">
        <v>0</v>
      </c>
      <c r="E12">
        <v>94.1</v>
      </c>
      <c r="F12" t="s">
        <v>36</v>
      </c>
      <c r="G12">
        <v>4.3</v>
      </c>
      <c r="H12">
        <v>98.39999999999999</v>
      </c>
      <c r="I12" t="s">
        <v>29</v>
      </c>
      <c r="J12" s="6" t="str">
        <f t="shared" si="0"/>
        <v>http://gcm.io/Legislator/377287</v>
      </c>
    </row>
    <row r="13" spans="1:10" ht="15">
      <c r="A13" t="s">
        <v>87</v>
      </c>
      <c r="B13" t="s">
        <v>88</v>
      </c>
      <c r="C13">
        <v>377023</v>
      </c>
      <c r="D13">
        <v>4.1</v>
      </c>
      <c r="E13">
        <v>97.3</v>
      </c>
      <c r="F13" t="s">
        <v>29</v>
      </c>
      <c r="G13">
        <v>1.1</v>
      </c>
      <c r="H13">
        <v>98.39999999999999</v>
      </c>
      <c r="I13" t="s">
        <v>29</v>
      </c>
      <c r="J13" s="6" t="str">
        <f t="shared" si="0"/>
        <v>http://gcm.io/Legislator/377023</v>
      </c>
    </row>
    <row r="14" spans="1:10" ht="15">
      <c r="A14" t="s">
        <v>92</v>
      </c>
      <c r="B14" t="s">
        <v>93</v>
      </c>
      <c r="C14">
        <v>377205</v>
      </c>
      <c r="D14">
        <v>0</v>
      </c>
      <c r="E14">
        <v>97.3</v>
      </c>
      <c r="F14" t="s">
        <v>29</v>
      </c>
      <c r="G14">
        <v>0.8</v>
      </c>
      <c r="H14">
        <v>98.1</v>
      </c>
      <c r="I14" t="s">
        <v>29</v>
      </c>
      <c r="J14" s="6" t="str">
        <f t="shared" si="0"/>
        <v>http://gcm.io/Legislator/377205</v>
      </c>
    </row>
    <row r="15" spans="1:10" ht="15">
      <c r="A15" t="s">
        <v>98</v>
      </c>
      <c r="B15" t="s">
        <v>99</v>
      </c>
      <c r="C15">
        <v>376956</v>
      </c>
      <c r="D15">
        <v>4.1</v>
      </c>
      <c r="E15">
        <v>95.4</v>
      </c>
      <c r="F15" t="s">
        <v>36</v>
      </c>
      <c r="G15">
        <v>2.7</v>
      </c>
      <c r="H15">
        <v>98.10000000000001</v>
      </c>
      <c r="I15" t="s">
        <v>29</v>
      </c>
      <c r="J15" s="6" t="str">
        <f t="shared" si="0"/>
        <v>http://gcm.io/Legislator/376956</v>
      </c>
    </row>
    <row r="16" spans="1:10" ht="15">
      <c r="A16" t="s">
        <v>103</v>
      </c>
      <c r="B16" t="s">
        <v>104</v>
      </c>
      <c r="C16">
        <v>377215</v>
      </c>
      <c r="D16">
        <v>1</v>
      </c>
      <c r="E16">
        <v>95.7</v>
      </c>
      <c r="F16" t="s">
        <v>36</v>
      </c>
      <c r="G16">
        <v>2.2</v>
      </c>
      <c r="H16">
        <v>97.9</v>
      </c>
      <c r="I16" t="s">
        <v>29</v>
      </c>
      <c r="J16" s="6" t="str">
        <f t="shared" si="0"/>
        <v>http://gcm.io/Legislator/377215</v>
      </c>
    </row>
    <row r="17" spans="1:10" ht="15">
      <c r="A17" t="s">
        <v>107</v>
      </c>
      <c r="B17" t="s">
        <v>108</v>
      </c>
      <c r="C17">
        <v>377253</v>
      </c>
      <c r="D17">
        <v>8.2</v>
      </c>
      <c r="E17">
        <v>94.4</v>
      </c>
      <c r="F17" t="s">
        <v>36</v>
      </c>
      <c r="G17">
        <v>2.7</v>
      </c>
      <c r="H17">
        <v>97.10000000000001</v>
      </c>
      <c r="I17" t="s">
        <v>29</v>
      </c>
      <c r="J17" s="6" t="str">
        <f t="shared" si="0"/>
        <v>http://gcm.io/Legislator/377253</v>
      </c>
    </row>
    <row r="18" spans="1:10" ht="15">
      <c r="A18" t="s">
        <v>112</v>
      </c>
      <c r="B18" t="s">
        <v>113</v>
      </c>
      <c r="C18">
        <v>377222</v>
      </c>
      <c r="D18">
        <v>2</v>
      </c>
      <c r="E18">
        <v>89.5</v>
      </c>
      <c r="F18" t="s">
        <v>75</v>
      </c>
      <c r="G18">
        <v>7.3</v>
      </c>
      <c r="H18">
        <v>96.8</v>
      </c>
      <c r="I18" t="s">
        <v>36</v>
      </c>
      <c r="J18" s="6" t="str">
        <f t="shared" si="0"/>
        <v>http://gcm.io/Legislator/377222</v>
      </c>
    </row>
    <row r="19" spans="1:10" ht="15">
      <c r="A19" t="s">
        <v>117</v>
      </c>
      <c r="B19" t="s">
        <v>118</v>
      </c>
      <c r="C19">
        <v>377224</v>
      </c>
      <c r="D19">
        <v>0</v>
      </c>
      <c r="E19">
        <v>95.7</v>
      </c>
      <c r="F19" t="s">
        <v>36</v>
      </c>
      <c r="G19">
        <v>1.1</v>
      </c>
      <c r="H19">
        <v>96.8</v>
      </c>
      <c r="I19" t="s">
        <v>36</v>
      </c>
      <c r="J19" s="6" t="str">
        <f t="shared" si="0"/>
        <v>http://gcm.io/Legislator/377224</v>
      </c>
    </row>
    <row r="20" spans="1:10" ht="15">
      <c r="A20" t="s">
        <v>122</v>
      </c>
      <c r="B20" t="s">
        <v>123</v>
      </c>
      <c r="C20">
        <v>377241</v>
      </c>
      <c r="D20">
        <v>0</v>
      </c>
      <c r="E20">
        <v>96.2</v>
      </c>
      <c r="F20" t="s">
        <v>36</v>
      </c>
      <c r="G20">
        <v>0</v>
      </c>
      <c r="H20">
        <v>96.2</v>
      </c>
      <c r="I20" t="s">
        <v>36</v>
      </c>
      <c r="J20" s="6" t="str">
        <f t="shared" si="0"/>
        <v>http://gcm.io/Legislator/377241</v>
      </c>
    </row>
    <row r="21" spans="1:10" ht="15">
      <c r="A21" t="s">
        <v>127</v>
      </c>
      <c r="B21" t="s">
        <v>128</v>
      </c>
      <c r="C21">
        <v>377293</v>
      </c>
      <c r="D21">
        <v>8.2</v>
      </c>
      <c r="E21">
        <v>92.7</v>
      </c>
      <c r="F21" t="s">
        <v>36</v>
      </c>
      <c r="G21">
        <v>2.7</v>
      </c>
      <c r="H21">
        <v>95.4</v>
      </c>
      <c r="I21" t="s">
        <v>36</v>
      </c>
      <c r="J21" s="6" t="str">
        <f t="shared" si="0"/>
        <v>http://gcm.io/Legislator/377293</v>
      </c>
    </row>
    <row r="22" spans="1:10" ht="15">
      <c r="A22" t="s">
        <v>131</v>
      </c>
      <c r="B22" t="s">
        <v>132</v>
      </c>
      <c r="C22">
        <v>377028</v>
      </c>
      <c r="D22">
        <v>11.2</v>
      </c>
      <c r="E22">
        <v>93.5</v>
      </c>
      <c r="F22" t="s">
        <v>36</v>
      </c>
      <c r="G22">
        <v>1.3</v>
      </c>
      <c r="H22">
        <v>94.8</v>
      </c>
      <c r="I22" t="s">
        <v>36</v>
      </c>
      <c r="J22" s="6" t="str">
        <f t="shared" si="0"/>
        <v>http://gcm.io/Legislator/377028</v>
      </c>
    </row>
    <row r="23" spans="1:10" ht="15">
      <c r="A23" t="s">
        <v>136</v>
      </c>
      <c r="B23" t="s">
        <v>137</v>
      </c>
      <c r="C23">
        <v>377265</v>
      </c>
      <c r="D23">
        <v>10.2</v>
      </c>
      <c r="E23">
        <v>91.1</v>
      </c>
      <c r="F23" t="s">
        <v>75</v>
      </c>
      <c r="G23">
        <v>3.5</v>
      </c>
      <c r="H23">
        <v>94.6</v>
      </c>
      <c r="I23" t="s">
        <v>36</v>
      </c>
      <c r="J23" s="6" t="str">
        <f t="shared" si="0"/>
        <v>http://gcm.io/Legislator/377265</v>
      </c>
    </row>
    <row r="24" spans="1:10" ht="15">
      <c r="A24" t="s">
        <v>141</v>
      </c>
      <c r="B24" t="s">
        <v>142</v>
      </c>
      <c r="C24">
        <v>376818</v>
      </c>
      <c r="D24">
        <v>2</v>
      </c>
      <c r="E24">
        <v>93</v>
      </c>
      <c r="F24" t="s">
        <v>36</v>
      </c>
      <c r="G24">
        <v>0.8</v>
      </c>
      <c r="H24">
        <v>93.8</v>
      </c>
      <c r="I24" t="s">
        <v>36</v>
      </c>
      <c r="J24" s="6" t="str">
        <f t="shared" si="0"/>
        <v>http://gcm.io/Legislator/376818</v>
      </c>
    </row>
    <row r="25" spans="1:10" ht="15">
      <c r="A25" t="s">
        <v>146</v>
      </c>
      <c r="B25" t="s">
        <v>147</v>
      </c>
      <c r="C25">
        <v>377251</v>
      </c>
      <c r="D25">
        <v>2</v>
      </c>
      <c r="E25">
        <v>93</v>
      </c>
      <c r="F25" t="s">
        <v>36</v>
      </c>
      <c r="G25">
        <v>0.3</v>
      </c>
      <c r="H25">
        <v>93.3</v>
      </c>
      <c r="I25" t="s">
        <v>36</v>
      </c>
      <c r="J25" s="6" t="str">
        <f t="shared" si="0"/>
        <v>http://gcm.io/Legislator/377251</v>
      </c>
    </row>
    <row r="26" spans="1:10" ht="15">
      <c r="A26" t="s">
        <v>151</v>
      </c>
      <c r="B26" t="s">
        <v>152</v>
      </c>
      <c r="C26">
        <v>377252</v>
      </c>
      <c r="D26">
        <v>7.1</v>
      </c>
      <c r="E26">
        <v>91.7</v>
      </c>
      <c r="F26" t="s">
        <v>75</v>
      </c>
      <c r="G26">
        <v>1.1</v>
      </c>
      <c r="H26">
        <v>92.8</v>
      </c>
      <c r="I26" t="s">
        <v>36</v>
      </c>
      <c r="J26" s="6" t="str">
        <f t="shared" si="0"/>
        <v>http://gcm.io/Legislator/377252</v>
      </c>
    </row>
    <row r="27" spans="1:10" ht="15">
      <c r="A27" t="s">
        <v>156</v>
      </c>
      <c r="B27" t="s">
        <v>157</v>
      </c>
      <c r="C27">
        <v>376991</v>
      </c>
      <c r="D27">
        <v>4.1</v>
      </c>
      <c r="E27">
        <v>89.5</v>
      </c>
      <c r="F27" t="s">
        <v>75</v>
      </c>
      <c r="G27">
        <v>3.2</v>
      </c>
      <c r="H27">
        <v>92.7</v>
      </c>
      <c r="I27" t="s">
        <v>36</v>
      </c>
      <c r="J27" s="6" t="str">
        <f t="shared" si="0"/>
        <v>http://gcm.io/Legislator/376991</v>
      </c>
    </row>
    <row r="28" spans="1:10" ht="15">
      <c r="A28" t="s">
        <v>160</v>
      </c>
      <c r="B28" t="s">
        <v>161</v>
      </c>
      <c r="C28">
        <v>376553</v>
      </c>
      <c r="D28">
        <v>0</v>
      </c>
      <c r="E28">
        <v>87.1</v>
      </c>
      <c r="F28" t="s">
        <v>75</v>
      </c>
      <c r="G28">
        <v>5.4</v>
      </c>
      <c r="H28">
        <v>92.5</v>
      </c>
      <c r="I28" t="s">
        <v>36</v>
      </c>
      <c r="J28" s="6" t="str">
        <f t="shared" si="0"/>
        <v>http://gcm.io/Legislator/376553</v>
      </c>
    </row>
    <row r="29" spans="1:10" ht="15">
      <c r="A29" t="s">
        <v>165</v>
      </c>
      <c r="B29" t="s">
        <v>166</v>
      </c>
      <c r="C29">
        <v>377268</v>
      </c>
      <c r="D29">
        <v>11.2</v>
      </c>
      <c r="E29">
        <v>90.6</v>
      </c>
      <c r="F29" t="s">
        <v>75</v>
      </c>
      <c r="G29">
        <v>1.9</v>
      </c>
      <c r="H29">
        <v>92.5</v>
      </c>
      <c r="I29" t="s">
        <v>36</v>
      </c>
      <c r="J29" s="6" t="str">
        <f t="shared" si="0"/>
        <v>http://gcm.io/Legislator/377268</v>
      </c>
    </row>
    <row r="30" spans="1:10" ht="15">
      <c r="A30" t="s">
        <v>168</v>
      </c>
      <c r="B30" t="s">
        <v>169</v>
      </c>
      <c r="C30">
        <v>377202</v>
      </c>
      <c r="D30">
        <v>8.2</v>
      </c>
      <c r="E30">
        <v>91.9</v>
      </c>
      <c r="F30" t="s">
        <v>75</v>
      </c>
      <c r="G30">
        <v>0.5</v>
      </c>
      <c r="H30">
        <v>92.4</v>
      </c>
      <c r="I30" t="s">
        <v>36</v>
      </c>
      <c r="J30" s="6" t="str">
        <f t="shared" si="0"/>
        <v>http://gcm.io/Legislator/377202</v>
      </c>
    </row>
    <row r="31" spans="1:10" ht="15">
      <c r="A31" t="s">
        <v>173</v>
      </c>
      <c r="B31" t="s">
        <v>174</v>
      </c>
      <c r="C31">
        <v>376480</v>
      </c>
      <c r="D31">
        <v>20.4</v>
      </c>
      <c r="E31">
        <v>87.4</v>
      </c>
      <c r="F31" t="s">
        <v>75</v>
      </c>
      <c r="G31">
        <v>4.8</v>
      </c>
      <c r="H31">
        <v>92.2</v>
      </c>
      <c r="I31" t="s">
        <v>36</v>
      </c>
      <c r="J31" s="6" t="str">
        <f t="shared" si="0"/>
        <v>http://gcm.io/Legislator/376480</v>
      </c>
    </row>
    <row r="32" spans="1:10" ht="15">
      <c r="A32" t="s">
        <v>178</v>
      </c>
      <c r="B32" t="s">
        <v>179</v>
      </c>
      <c r="C32">
        <v>377269</v>
      </c>
      <c r="D32">
        <v>0</v>
      </c>
      <c r="E32">
        <v>90.9</v>
      </c>
      <c r="F32" t="s">
        <v>75</v>
      </c>
      <c r="G32">
        <v>0.8</v>
      </c>
      <c r="H32">
        <v>91.7</v>
      </c>
      <c r="I32" t="s">
        <v>75</v>
      </c>
      <c r="J32" s="6" t="str">
        <f t="shared" si="0"/>
        <v>http://gcm.io/Legislator/377269</v>
      </c>
    </row>
    <row r="33" spans="1:10" ht="15">
      <c r="A33" t="s">
        <v>183</v>
      </c>
      <c r="B33" t="s">
        <v>184</v>
      </c>
      <c r="C33">
        <v>376841</v>
      </c>
      <c r="D33">
        <v>7.1</v>
      </c>
      <c r="E33">
        <v>93</v>
      </c>
      <c r="F33" t="s">
        <v>36</v>
      </c>
      <c r="G33">
        <v>-1.6</v>
      </c>
      <c r="H33">
        <v>91.4</v>
      </c>
      <c r="I33" t="s">
        <v>75</v>
      </c>
      <c r="J33" s="6" t="str">
        <f t="shared" si="0"/>
        <v>http://gcm.io/Legislator/376841</v>
      </c>
    </row>
    <row r="34" spans="1:10" ht="15">
      <c r="A34" t="s">
        <v>187</v>
      </c>
      <c r="B34" t="s">
        <v>188</v>
      </c>
      <c r="C34">
        <v>377201</v>
      </c>
      <c r="D34">
        <v>15.3</v>
      </c>
      <c r="E34">
        <v>88.4</v>
      </c>
      <c r="F34" t="s">
        <v>75</v>
      </c>
      <c r="G34">
        <v>2.7</v>
      </c>
      <c r="H34">
        <v>91.10000000000001</v>
      </c>
      <c r="I34" t="s">
        <v>75</v>
      </c>
      <c r="J34" s="6" t="str">
        <f t="shared" si="0"/>
        <v>http://gcm.io/Legislator/377201</v>
      </c>
    </row>
    <row r="35" spans="1:10" ht="15">
      <c r="A35" t="s">
        <v>192</v>
      </c>
      <c r="B35" t="s">
        <v>193</v>
      </c>
      <c r="C35">
        <v>376948</v>
      </c>
      <c r="D35">
        <v>5.1</v>
      </c>
      <c r="E35">
        <v>88.7</v>
      </c>
      <c r="F35" t="s">
        <v>75</v>
      </c>
      <c r="G35">
        <v>2.4</v>
      </c>
      <c r="H35">
        <v>91.10000000000001</v>
      </c>
      <c r="I35" t="s">
        <v>75</v>
      </c>
      <c r="J35" s="6" t="str">
        <f t="shared" si="0"/>
        <v>http://gcm.io/Legislator/376948</v>
      </c>
    </row>
    <row r="36" spans="1:10" ht="15">
      <c r="A36" t="s">
        <v>197</v>
      </c>
      <c r="B36" t="s">
        <v>198</v>
      </c>
      <c r="C36">
        <v>376739</v>
      </c>
      <c r="D36">
        <v>0</v>
      </c>
      <c r="E36">
        <v>90.9</v>
      </c>
      <c r="F36" t="s">
        <v>75</v>
      </c>
      <c r="G36">
        <v>0</v>
      </c>
      <c r="H36">
        <v>90.9</v>
      </c>
      <c r="I36" t="s">
        <v>75</v>
      </c>
      <c r="J36" s="6" t="str">
        <f t="shared" si="0"/>
        <v>http://gcm.io/Legislator/376739</v>
      </c>
    </row>
    <row r="37" spans="1:10" ht="15">
      <c r="A37" t="s">
        <v>202</v>
      </c>
      <c r="B37" t="s">
        <v>203</v>
      </c>
      <c r="C37">
        <v>377151</v>
      </c>
      <c r="D37">
        <v>11.2</v>
      </c>
      <c r="E37">
        <v>89.5</v>
      </c>
      <c r="F37" t="s">
        <v>75</v>
      </c>
      <c r="G37">
        <v>1.3</v>
      </c>
      <c r="H37">
        <v>90.8</v>
      </c>
      <c r="I37" t="s">
        <v>75</v>
      </c>
      <c r="J37" s="6" t="str">
        <f t="shared" si="0"/>
        <v>http://gcm.io/Legislator/377151</v>
      </c>
    </row>
    <row r="38" spans="1:10" ht="15">
      <c r="A38" t="s">
        <v>207</v>
      </c>
      <c r="B38" t="s">
        <v>208</v>
      </c>
      <c r="C38">
        <v>377259</v>
      </c>
      <c r="D38">
        <v>5.1</v>
      </c>
      <c r="E38">
        <v>88.4</v>
      </c>
      <c r="F38" t="s">
        <v>75</v>
      </c>
      <c r="G38">
        <v>2.4</v>
      </c>
      <c r="H38">
        <v>90.80000000000001</v>
      </c>
      <c r="I38" t="s">
        <v>75</v>
      </c>
      <c r="J38" s="6" t="str">
        <f t="shared" si="0"/>
        <v>http://gcm.io/Legislator/377259</v>
      </c>
    </row>
    <row r="39" spans="1:10" ht="15">
      <c r="A39" t="s">
        <v>212</v>
      </c>
      <c r="B39" t="s">
        <v>213</v>
      </c>
      <c r="C39">
        <v>377264</v>
      </c>
      <c r="D39">
        <v>20.4</v>
      </c>
      <c r="E39">
        <v>86</v>
      </c>
      <c r="F39" t="s">
        <v>216</v>
      </c>
      <c r="G39">
        <v>4.8</v>
      </c>
      <c r="H39">
        <v>90.8</v>
      </c>
      <c r="I39" t="s">
        <v>75</v>
      </c>
      <c r="J39" s="6" t="str">
        <f t="shared" si="0"/>
        <v>http://gcm.io/Legislator/377264</v>
      </c>
    </row>
    <row r="40" spans="1:10" ht="15">
      <c r="A40" t="s">
        <v>217</v>
      </c>
      <c r="B40" t="s">
        <v>218</v>
      </c>
      <c r="C40">
        <v>377214</v>
      </c>
      <c r="D40">
        <v>5.1</v>
      </c>
      <c r="E40">
        <v>90.3</v>
      </c>
      <c r="F40" t="s">
        <v>75</v>
      </c>
      <c r="G40">
        <v>0.3</v>
      </c>
      <c r="H40">
        <v>90.6</v>
      </c>
      <c r="I40" t="s">
        <v>75</v>
      </c>
      <c r="J40" s="6" t="str">
        <f t="shared" si="0"/>
        <v>http://gcm.io/Legislator/377214</v>
      </c>
    </row>
    <row r="41" spans="1:10" ht="15">
      <c r="A41" t="s">
        <v>222</v>
      </c>
      <c r="B41" t="s">
        <v>223</v>
      </c>
      <c r="C41">
        <v>377162</v>
      </c>
      <c r="D41">
        <v>0</v>
      </c>
      <c r="E41">
        <v>88.2</v>
      </c>
      <c r="F41" t="s">
        <v>75</v>
      </c>
      <c r="G41">
        <v>2.4</v>
      </c>
      <c r="H41">
        <v>90.60000000000001</v>
      </c>
      <c r="I41" t="s">
        <v>75</v>
      </c>
      <c r="J41" s="6" t="str">
        <f t="shared" si="0"/>
        <v>http://gcm.io/Legislator/377162</v>
      </c>
    </row>
    <row r="42" spans="1:10" ht="15">
      <c r="A42" t="s">
        <v>228</v>
      </c>
      <c r="B42" t="s">
        <v>229</v>
      </c>
      <c r="C42">
        <v>376740</v>
      </c>
      <c r="D42">
        <v>18.4</v>
      </c>
      <c r="E42">
        <v>88.7</v>
      </c>
      <c r="F42" t="s">
        <v>75</v>
      </c>
      <c r="G42">
        <v>1.6</v>
      </c>
      <c r="H42">
        <v>90.3</v>
      </c>
      <c r="I42" t="s">
        <v>75</v>
      </c>
      <c r="J42" s="6" t="str">
        <f t="shared" si="0"/>
        <v>http://gcm.io/Legislator/376740</v>
      </c>
    </row>
    <row r="43" spans="1:10" ht="15">
      <c r="A43" t="s">
        <v>233</v>
      </c>
      <c r="B43" t="s">
        <v>234</v>
      </c>
      <c r="C43">
        <v>377261</v>
      </c>
      <c r="D43">
        <v>35.7</v>
      </c>
      <c r="E43">
        <v>83.9</v>
      </c>
      <c r="F43" t="s">
        <v>216</v>
      </c>
      <c r="G43">
        <v>6.2</v>
      </c>
      <c r="H43">
        <v>90.10000000000001</v>
      </c>
      <c r="I43" t="s">
        <v>75</v>
      </c>
      <c r="J43" s="6" t="str">
        <f t="shared" si="0"/>
        <v>http://gcm.io/Legislator/377261</v>
      </c>
    </row>
    <row r="44" spans="1:10" ht="15">
      <c r="A44" t="s">
        <v>236</v>
      </c>
      <c r="B44" t="s">
        <v>237</v>
      </c>
      <c r="C44">
        <v>377223</v>
      </c>
      <c r="D44">
        <v>6.1</v>
      </c>
      <c r="E44">
        <v>90.1</v>
      </c>
      <c r="F44" t="s">
        <v>75</v>
      </c>
      <c r="G44">
        <v>-0.3</v>
      </c>
      <c r="H44">
        <v>89.8</v>
      </c>
      <c r="I44" t="s">
        <v>75</v>
      </c>
      <c r="J44" s="6" t="str">
        <f t="shared" si="0"/>
        <v>http://gcm.io/Legislator/377223</v>
      </c>
    </row>
    <row r="45" spans="1:10" ht="15">
      <c r="A45" t="s">
        <v>239</v>
      </c>
      <c r="B45" t="s">
        <v>240</v>
      </c>
      <c r="C45">
        <v>377277</v>
      </c>
      <c r="D45">
        <v>0</v>
      </c>
      <c r="E45">
        <v>89.8</v>
      </c>
      <c r="F45" t="s">
        <v>75</v>
      </c>
      <c r="G45">
        <v>0</v>
      </c>
      <c r="H45">
        <v>89.8</v>
      </c>
      <c r="I45" t="s">
        <v>75</v>
      </c>
      <c r="J45" s="6" t="str">
        <f t="shared" si="0"/>
        <v>http://gcm.io/Legislator/377277</v>
      </c>
    </row>
    <row r="46" spans="1:10" ht="15">
      <c r="A46" t="s">
        <v>244</v>
      </c>
      <c r="B46" t="s">
        <v>245</v>
      </c>
      <c r="C46">
        <v>377244</v>
      </c>
      <c r="D46">
        <v>0</v>
      </c>
      <c r="E46">
        <v>89.2</v>
      </c>
      <c r="F46" t="s">
        <v>75</v>
      </c>
      <c r="G46">
        <v>0</v>
      </c>
      <c r="H46">
        <v>89.2</v>
      </c>
      <c r="I46" t="s">
        <v>75</v>
      </c>
      <c r="J46" s="6" t="str">
        <f t="shared" si="0"/>
        <v>http://gcm.io/Legislator/377244</v>
      </c>
    </row>
    <row r="47" spans="1:10" ht="15">
      <c r="A47" t="s">
        <v>248</v>
      </c>
      <c r="B47" t="s">
        <v>249</v>
      </c>
      <c r="C47">
        <v>377016</v>
      </c>
      <c r="D47">
        <v>10.2</v>
      </c>
      <c r="E47">
        <v>85.5</v>
      </c>
      <c r="F47" t="s">
        <v>216</v>
      </c>
      <c r="G47">
        <v>2.7</v>
      </c>
      <c r="H47">
        <v>88.2</v>
      </c>
      <c r="I47" t="s">
        <v>75</v>
      </c>
      <c r="J47" s="6" t="str">
        <f t="shared" si="0"/>
        <v>http://gcm.io/Legislator/377016</v>
      </c>
    </row>
    <row r="48" spans="1:10" ht="15">
      <c r="A48" t="s">
        <v>253</v>
      </c>
      <c r="B48" t="s">
        <v>254</v>
      </c>
      <c r="C48">
        <v>377005</v>
      </c>
      <c r="D48">
        <v>10.2</v>
      </c>
      <c r="E48">
        <v>87.4</v>
      </c>
      <c r="F48" t="s">
        <v>75</v>
      </c>
      <c r="G48">
        <v>0.5</v>
      </c>
      <c r="H48">
        <v>87.9</v>
      </c>
      <c r="I48" t="s">
        <v>75</v>
      </c>
      <c r="J48" s="6" t="str">
        <f t="shared" si="0"/>
        <v>http://gcm.io/Legislator/377005</v>
      </c>
    </row>
    <row r="49" spans="1:10" ht="15">
      <c r="A49" t="s">
        <v>257</v>
      </c>
      <c r="B49" t="s">
        <v>258</v>
      </c>
      <c r="C49">
        <v>377272</v>
      </c>
      <c r="D49">
        <v>12.2</v>
      </c>
      <c r="E49">
        <v>87.1</v>
      </c>
      <c r="F49" t="s">
        <v>75</v>
      </c>
      <c r="G49">
        <v>0.8</v>
      </c>
      <c r="H49">
        <v>87.89999999999999</v>
      </c>
      <c r="I49" t="s">
        <v>75</v>
      </c>
      <c r="J49" s="6" t="str">
        <f t="shared" si="0"/>
        <v>http://gcm.io/Legislator/377272</v>
      </c>
    </row>
    <row r="50" spans="1:10" ht="15">
      <c r="A50" t="s">
        <v>261</v>
      </c>
      <c r="B50" t="s">
        <v>262</v>
      </c>
      <c r="C50">
        <v>376245</v>
      </c>
      <c r="D50">
        <v>2</v>
      </c>
      <c r="E50">
        <v>86.6</v>
      </c>
      <c r="F50" t="s">
        <v>216</v>
      </c>
      <c r="G50">
        <v>1.1</v>
      </c>
      <c r="H50">
        <v>87.69999999999999</v>
      </c>
      <c r="I50" t="s">
        <v>75</v>
      </c>
      <c r="J50" s="6" t="str">
        <f t="shared" si="0"/>
        <v>http://gcm.io/Legislator/376245</v>
      </c>
    </row>
    <row r="51" spans="1:10" ht="15">
      <c r="A51" t="s">
        <v>266</v>
      </c>
      <c r="B51" t="s">
        <v>267</v>
      </c>
      <c r="C51">
        <v>377020</v>
      </c>
      <c r="D51">
        <v>17.3</v>
      </c>
      <c r="E51">
        <v>84.1</v>
      </c>
      <c r="F51" t="s">
        <v>216</v>
      </c>
      <c r="G51">
        <v>3.5</v>
      </c>
      <c r="H51">
        <v>87.6</v>
      </c>
      <c r="I51" t="s">
        <v>75</v>
      </c>
      <c r="J51" s="6" t="str">
        <f t="shared" si="0"/>
        <v>http://gcm.io/Legislator/377020</v>
      </c>
    </row>
    <row r="52" spans="1:10" ht="15">
      <c r="A52" t="s">
        <v>271</v>
      </c>
      <c r="B52" t="s">
        <v>272</v>
      </c>
      <c r="C52">
        <v>376635</v>
      </c>
      <c r="D52">
        <v>0</v>
      </c>
      <c r="E52">
        <v>87.1</v>
      </c>
      <c r="F52" t="s">
        <v>75</v>
      </c>
      <c r="G52">
        <v>0.3</v>
      </c>
      <c r="H52">
        <v>87.39999999999999</v>
      </c>
      <c r="I52" t="s">
        <v>75</v>
      </c>
      <c r="J52" s="6" t="str">
        <f t="shared" si="0"/>
        <v>http://gcm.io/Legislator/376635</v>
      </c>
    </row>
    <row r="53" spans="1:10" ht="15">
      <c r="A53" t="s">
        <v>275</v>
      </c>
      <c r="B53" t="s">
        <v>276</v>
      </c>
      <c r="C53">
        <v>377240</v>
      </c>
      <c r="D53">
        <v>11.2</v>
      </c>
      <c r="E53">
        <v>86.6</v>
      </c>
      <c r="F53" t="s">
        <v>216</v>
      </c>
      <c r="G53">
        <v>0</v>
      </c>
      <c r="H53">
        <v>86.6</v>
      </c>
      <c r="I53" t="s">
        <v>216</v>
      </c>
      <c r="J53" s="6" t="str">
        <f t="shared" si="0"/>
        <v>http://gcm.io/Legislator/377240</v>
      </c>
    </row>
    <row r="54" spans="1:10" ht="15">
      <c r="A54" t="s">
        <v>279</v>
      </c>
      <c r="B54" t="s">
        <v>280</v>
      </c>
      <c r="C54">
        <v>377184</v>
      </c>
      <c r="D54">
        <v>6.1</v>
      </c>
      <c r="E54">
        <v>86.6</v>
      </c>
      <c r="F54" t="s">
        <v>216</v>
      </c>
      <c r="G54">
        <v>0</v>
      </c>
      <c r="H54">
        <v>86.6</v>
      </c>
      <c r="I54" t="s">
        <v>216</v>
      </c>
      <c r="J54" s="6" t="str">
        <f t="shared" si="0"/>
        <v>http://gcm.io/Legislator/377184</v>
      </c>
    </row>
    <row r="55" spans="1:10" ht="15">
      <c r="A55" t="s">
        <v>283</v>
      </c>
      <c r="B55" t="s">
        <v>284</v>
      </c>
      <c r="C55">
        <v>377248</v>
      </c>
      <c r="D55">
        <v>7.1</v>
      </c>
      <c r="E55">
        <v>86.3</v>
      </c>
      <c r="F55" t="s">
        <v>216</v>
      </c>
      <c r="G55">
        <v>0</v>
      </c>
      <c r="H55">
        <v>86.3</v>
      </c>
      <c r="I55" t="s">
        <v>216</v>
      </c>
      <c r="J55" s="6" t="str">
        <f t="shared" si="0"/>
        <v>http://gcm.io/Legislator/377248</v>
      </c>
    </row>
    <row r="56" spans="1:10" ht="15">
      <c r="A56" t="s">
        <v>286</v>
      </c>
      <c r="B56" t="s">
        <v>287</v>
      </c>
      <c r="C56">
        <v>376933</v>
      </c>
      <c r="D56">
        <v>16.3</v>
      </c>
      <c r="E56">
        <v>84.9</v>
      </c>
      <c r="F56" t="s">
        <v>216</v>
      </c>
      <c r="G56">
        <v>1.1</v>
      </c>
      <c r="H56">
        <v>86</v>
      </c>
      <c r="I56" t="s">
        <v>216</v>
      </c>
      <c r="J56" s="6" t="str">
        <f t="shared" si="0"/>
        <v>http://gcm.io/Legislator/376933</v>
      </c>
    </row>
    <row r="57" spans="1:10" ht="15">
      <c r="A57" t="s">
        <v>290</v>
      </c>
      <c r="B57" t="s">
        <v>291</v>
      </c>
      <c r="C57">
        <v>377237</v>
      </c>
      <c r="D57">
        <v>14.3</v>
      </c>
      <c r="E57">
        <v>86</v>
      </c>
      <c r="F57" t="s">
        <v>216</v>
      </c>
      <c r="G57">
        <v>0</v>
      </c>
      <c r="H57">
        <v>86</v>
      </c>
      <c r="I57" t="s">
        <v>216</v>
      </c>
      <c r="J57" s="6" t="str">
        <f t="shared" si="0"/>
        <v>http://gcm.io/Legislator/377237</v>
      </c>
    </row>
    <row r="58" spans="1:10" ht="15">
      <c r="A58" t="s">
        <v>295</v>
      </c>
      <c r="B58" t="s">
        <v>296</v>
      </c>
      <c r="C58">
        <v>377227</v>
      </c>
      <c r="D58">
        <v>0</v>
      </c>
      <c r="E58">
        <v>85.5</v>
      </c>
      <c r="F58" t="s">
        <v>216</v>
      </c>
      <c r="G58">
        <v>0.3</v>
      </c>
      <c r="H58">
        <v>85.8</v>
      </c>
      <c r="I58" t="s">
        <v>216</v>
      </c>
      <c r="J58" s="6" t="str">
        <f t="shared" si="0"/>
        <v>http://gcm.io/Legislator/377227</v>
      </c>
    </row>
    <row r="59" spans="1:10" ht="15">
      <c r="A59" t="s">
        <v>300</v>
      </c>
      <c r="B59" t="s">
        <v>301</v>
      </c>
      <c r="C59">
        <v>376999</v>
      </c>
      <c r="D59">
        <v>28.6</v>
      </c>
      <c r="E59">
        <v>83.6</v>
      </c>
      <c r="F59" t="s">
        <v>216</v>
      </c>
      <c r="G59">
        <v>2.2</v>
      </c>
      <c r="H59">
        <v>85.8</v>
      </c>
      <c r="I59" t="s">
        <v>216</v>
      </c>
      <c r="J59" s="6" t="str">
        <f t="shared" si="0"/>
        <v>http://gcm.io/Legislator/376999</v>
      </c>
    </row>
    <row r="60" spans="1:10" ht="15">
      <c r="A60" t="s">
        <v>304</v>
      </c>
      <c r="B60" t="s">
        <v>305</v>
      </c>
      <c r="C60">
        <v>376794</v>
      </c>
      <c r="D60">
        <v>0</v>
      </c>
      <c r="E60">
        <v>88.7</v>
      </c>
      <c r="F60" t="s">
        <v>75</v>
      </c>
      <c r="G60">
        <v>-3.2</v>
      </c>
      <c r="H60">
        <v>85.5</v>
      </c>
      <c r="I60" t="s">
        <v>216</v>
      </c>
      <c r="J60" s="6" t="str">
        <f t="shared" si="0"/>
        <v>http://gcm.io/Legislator/376794</v>
      </c>
    </row>
    <row r="61" spans="1:10" ht="15">
      <c r="A61" t="s">
        <v>308</v>
      </c>
      <c r="B61" t="s">
        <v>309</v>
      </c>
      <c r="C61">
        <v>377094</v>
      </c>
      <c r="D61">
        <v>0</v>
      </c>
      <c r="E61">
        <v>84.9</v>
      </c>
      <c r="F61" t="s">
        <v>216</v>
      </c>
      <c r="G61">
        <v>0</v>
      </c>
      <c r="H61">
        <v>84.9</v>
      </c>
      <c r="I61" t="s">
        <v>216</v>
      </c>
      <c r="J61" s="6" t="str">
        <f t="shared" si="0"/>
        <v>http://gcm.io/Legislator/377094</v>
      </c>
    </row>
    <row r="62" spans="1:10" ht="15">
      <c r="A62" t="s">
        <v>313</v>
      </c>
      <c r="B62" t="s">
        <v>314</v>
      </c>
      <c r="C62">
        <v>377114</v>
      </c>
      <c r="D62">
        <v>0</v>
      </c>
      <c r="E62">
        <v>84.9</v>
      </c>
      <c r="F62" t="s">
        <v>216</v>
      </c>
      <c r="G62">
        <v>0</v>
      </c>
      <c r="H62">
        <v>84.9</v>
      </c>
      <c r="I62" t="s">
        <v>216</v>
      </c>
      <c r="J62" s="6" t="str">
        <f t="shared" si="0"/>
        <v>http://gcm.io/Legislator/377114</v>
      </c>
    </row>
    <row r="63" spans="1:10" ht="15">
      <c r="A63" t="s">
        <v>317</v>
      </c>
      <c r="B63" t="s">
        <v>318</v>
      </c>
      <c r="C63">
        <v>377208</v>
      </c>
      <c r="D63">
        <v>12.2</v>
      </c>
      <c r="E63">
        <v>84.7</v>
      </c>
      <c r="F63" t="s">
        <v>216</v>
      </c>
      <c r="G63">
        <v>0</v>
      </c>
      <c r="H63">
        <v>84.7</v>
      </c>
      <c r="I63" t="s">
        <v>216</v>
      </c>
      <c r="J63" s="6" t="str">
        <f t="shared" si="0"/>
        <v>http://gcm.io/Legislator/377208</v>
      </c>
    </row>
    <row r="64" spans="1:10" ht="15">
      <c r="A64" t="s">
        <v>320</v>
      </c>
      <c r="B64" t="s">
        <v>321</v>
      </c>
      <c r="C64">
        <v>376917</v>
      </c>
      <c r="D64">
        <v>14.3</v>
      </c>
      <c r="E64">
        <v>84.7</v>
      </c>
      <c r="F64" t="s">
        <v>216</v>
      </c>
      <c r="G64">
        <v>0</v>
      </c>
      <c r="H64">
        <v>84.7</v>
      </c>
      <c r="I64" t="s">
        <v>216</v>
      </c>
      <c r="J64" s="6" t="str">
        <f t="shared" si="0"/>
        <v>http://gcm.io/Legislator/376917</v>
      </c>
    </row>
    <row r="65" spans="1:10" ht="15">
      <c r="A65" t="s">
        <v>324</v>
      </c>
      <c r="B65" t="s">
        <v>325</v>
      </c>
      <c r="C65">
        <v>377122</v>
      </c>
      <c r="D65">
        <v>11.2</v>
      </c>
      <c r="E65">
        <v>84.7</v>
      </c>
      <c r="F65" t="s">
        <v>216</v>
      </c>
      <c r="G65">
        <v>0</v>
      </c>
      <c r="H65">
        <v>84.7</v>
      </c>
      <c r="I65" t="s">
        <v>216</v>
      </c>
      <c r="J65" s="6" t="str">
        <f t="shared" si="0"/>
        <v>http://gcm.io/Legislator/377122</v>
      </c>
    </row>
    <row r="66" spans="1:10" ht="15">
      <c r="A66" t="s">
        <v>329</v>
      </c>
      <c r="B66" t="s">
        <v>330</v>
      </c>
      <c r="C66">
        <v>377284</v>
      </c>
      <c r="D66">
        <v>13.3</v>
      </c>
      <c r="E66">
        <v>84.4</v>
      </c>
      <c r="F66" t="s">
        <v>216</v>
      </c>
      <c r="G66">
        <v>0</v>
      </c>
      <c r="H66">
        <v>84.4</v>
      </c>
      <c r="I66" t="s">
        <v>216</v>
      </c>
      <c r="J66" s="6" t="str">
        <f t="shared" si="0"/>
        <v>http://gcm.io/Legislator/377284</v>
      </c>
    </row>
    <row r="67" spans="1:10" ht="15">
      <c r="A67" t="s">
        <v>334</v>
      </c>
      <c r="B67" t="s">
        <v>335</v>
      </c>
      <c r="C67">
        <v>376716</v>
      </c>
      <c r="D67">
        <v>2</v>
      </c>
      <c r="E67">
        <v>83.6</v>
      </c>
      <c r="F67" t="s">
        <v>216</v>
      </c>
      <c r="G67">
        <v>0.8</v>
      </c>
      <c r="H67">
        <v>84.39999999999999</v>
      </c>
      <c r="I67" t="s">
        <v>216</v>
      </c>
      <c r="J67" s="6" t="str">
        <f aca="true" t="shared" si="1" ref="J67:J130">HYPERLINK(CONCATENATE("http://gcm.io/Legislator/",C67))</f>
        <v>http://gcm.io/Legislator/376716</v>
      </c>
    </row>
    <row r="68" spans="1:10" ht="15">
      <c r="A68" t="s">
        <v>339</v>
      </c>
      <c r="B68" t="s">
        <v>340</v>
      </c>
      <c r="C68">
        <v>377229</v>
      </c>
      <c r="D68">
        <v>41.8</v>
      </c>
      <c r="E68">
        <v>79.3</v>
      </c>
      <c r="F68" t="s">
        <v>343</v>
      </c>
      <c r="G68">
        <v>4.8</v>
      </c>
      <c r="H68">
        <v>84.1</v>
      </c>
      <c r="I68" t="s">
        <v>216</v>
      </c>
      <c r="J68" s="6" t="str">
        <f t="shared" si="1"/>
        <v>http://gcm.io/Legislator/377229</v>
      </c>
    </row>
    <row r="69" spans="1:10" ht="15">
      <c r="A69" t="s">
        <v>344</v>
      </c>
      <c r="B69" t="s">
        <v>345</v>
      </c>
      <c r="C69">
        <v>377324</v>
      </c>
      <c r="D69">
        <v>5.1</v>
      </c>
      <c r="E69">
        <v>84.1</v>
      </c>
      <c r="F69" t="s">
        <v>216</v>
      </c>
      <c r="G69">
        <v>0</v>
      </c>
      <c r="H69">
        <v>84.1</v>
      </c>
      <c r="I69" t="s">
        <v>216</v>
      </c>
      <c r="J69" s="6" t="str">
        <f t="shared" si="1"/>
        <v>http://gcm.io/Legislator/377324</v>
      </c>
    </row>
    <row r="70" spans="1:10" ht="15">
      <c r="A70" t="s">
        <v>348</v>
      </c>
      <c r="B70" t="s">
        <v>349</v>
      </c>
      <c r="C70">
        <v>377216</v>
      </c>
      <c r="D70">
        <v>7.1</v>
      </c>
      <c r="E70">
        <v>83.9</v>
      </c>
      <c r="F70" t="s">
        <v>216</v>
      </c>
      <c r="G70">
        <v>0</v>
      </c>
      <c r="H70">
        <v>83.9</v>
      </c>
      <c r="I70" t="s">
        <v>216</v>
      </c>
      <c r="J70" s="6" t="str">
        <f t="shared" si="1"/>
        <v>http://gcm.io/Legislator/377216</v>
      </c>
    </row>
    <row r="71" spans="1:10" ht="15">
      <c r="A71" t="s">
        <v>353</v>
      </c>
      <c r="B71" t="s">
        <v>354</v>
      </c>
      <c r="C71">
        <v>376930</v>
      </c>
      <c r="D71">
        <v>22.4</v>
      </c>
      <c r="E71">
        <v>83.3</v>
      </c>
      <c r="F71" t="s">
        <v>216</v>
      </c>
      <c r="G71">
        <v>0.5</v>
      </c>
      <c r="H71">
        <v>83.8</v>
      </c>
      <c r="I71" t="s">
        <v>216</v>
      </c>
      <c r="J71" s="6" t="str">
        <f t="shared" si="1"/>
        <v>http://gcm.io/Legislator/376930</v>
      </c>
    </row>
    <row r="72" spans="1:10" ht="15">
      <c r="A72" t="s">
        <v>358</v>
      </c>
      <c r="B72" t="s">
        <v>359</v>
      </c>
      <c r="C72">
        <v>377231</v>
      </c>
      <c r="D72">
        <v>2</v>
      </c>
      <c r="E72">
        <v>83.1</v>
      </c>
      <c r="F72" t="s">
        <v>216</v>
      </c>
      <c r="G72">
        <v>0</v>
      </c>
      <c r="H72">
        <v>83.1</v>
      </c>
      <c r="I72" t="s">
        <v>216</v>
      </c>
      <c r="J72" s="6" t="str">
        <f t="shared" si="1"/>
        <v>http://gcm.io/Legislator/377231</v>
      </c>
    </row>
    <row r="73" spans="1:10" ht="15">
      <c r="A73" t="s">
        <v>362</v>
      </c>
      <c r="B73" t="s">
        <v>363</v>
      </c>
      <c r="C73">
        <v>377257</v>
      </c>
      <c r="D73">
        <v>0</v>
      </c>
      <c r="E73">
        <v>81.2</v>
      </c>
      <c r="F73" t="s">
        <v>216</v>
      </c>
      <c r="G73">
        <v>1.9</v>
      </c>
      <c r="H73">
        <v>83.10000000000001</v>
      </c>
      <c r="I73" t="s">
        <v>216</v>
      </c>
      <c r="J73" s="6" t="str">
        <f t="shared" si="1"/>
        <v>http://gcm.io/Legislator/377257</v>
      </c>
    </row>
    <row r="74" spans="1:10" ht="15">
      <c r="A74" t="s">
        <v>365</v>
      </c>
      <c r="B74" t="s">
        <v>366</v>
      </c>
      <c r="C74">
        <v>377777</v>
      </c>
      <c r="D74">
        <v>7.1</v>
      </c>
      <c r="E74">
        <v>82.8</v>
      </c>
      <c r="F74" t="s">
        <v>216</v>
      </c>
      <c r="G74">
        <v>0</v>
      </c>
      <c r="H74">
        <v>82.8</v>
      </c>
      <c r="I74" t="s">
        <v>216</v>
      </c>
      <c r="J74" s="6" t="str">
        <f t="shared" si="1"/>
        <v>http://gcm.io/Legislator/377777</v>
      </c>
    </row>
    <row r="75" spans="1:10" ht="15">
      <c r="A75" t="s">
        <v>370</v>
      </c>
      <c r="B75" t="s">
        <v>371</v>
      </c>
      <c r="C75">
        <v>376506</v>
      </c>
      <c r="D75">
        <v>24.5</v>
      </c>
      <c r="E75">
        <v>82.8</v>
      </c>
      <c r="F75" t="s">
        <v>216</v>
      </c>
      <c r="G75">
        <v>0</v>
      </c>
      <c r="H75">
        <v>82.8</v>
      </c>
      <c r="I75" t="s">
        <v>216</v>
      </c>
      <c r="J75" s="6" t="str">
        <f t="shared" si="1"/>
        <v>http://gcm.io/Legislator/376506</v>
      </c>
    </row>
    <row r="76" spans="1:10" ht="15">
      <c r="A76" t="s">
        <v>374</v>
      </c>
      <c r="B76" t="s">
        <v>375</v>
      </c>
      <c r="C76">
        <v>376994</v>
      </c>
      <c r="D76">
        <v>1</v>
      </c>
      <c r="E76">
        <v>82.8</v>
      </c>
      <c r="F76" t="s">
        <v>216</v>
      </c>
      <c r="G76">
        <v>0</v>
      </c>
      <c r="H76">
        <v>82.8</v>
      </c>
      <c r="I76" t="s">
        <v>216</v>
      </c>
      <c r="J76" s="6" t="str">
        <f t="shared" si="1"/>
        <v>http://gcm.io/Legislator/376994</v>
      </c>
    </row>
    <row r="77" spans="1:10" ht="15">
      <c r="A77" t="s">
        <v>378</v>
      </c>
      <c r="B77" t="s">
        <v>379</v>
      </c>
      <c r="C77">
        <v>376353</v>
      </c>
      <c r="D77">
        <v>10.2</v>
      </c>
      <c r="E77">
        <v>82</v>
      </c>
      <c r="F77" t="s">
        <v>216</v>
      </c>
      <c r="G77">
        <v>0</v>
      </c>
      <c r="H77">
        <v>82</v>
      </c>
      <c r="I77" t="s">
        <v>216</v>
      </c>
      <c r="J77" s="6" t="str">
        <f t="shared" si="1"/>
        <v>http://gcm.io/Legislator/376353</v>
      </c>
    </row>
    <row r="78" spans="1:10" ht="15">
      <c r="A78" t="s">
        <v>383</v>
      </c>
      <c r="B78" t="s">
        <v>384</v>
      </c>
      <c r="C78">
        <v>377247</v>
      </c>
      <c r="D78">
        <v>19.4</v>
      </c>
      <c r="E78">
        <v>81.2</v>
      </c>
      <c r="F78" t="s">
        <v>216</v>
      </c>
      <c r="G78">
        <v>0.5</v>
      </c>
      <c r="H78">
        <v>81.7</v>
      </c>
      <c r="I78" t="s">
        <v>216</v>
      </c>
      <c r="J78" s="6" t="str">
        <f t="shared" si="1"/>
        <v>http://gcm.io/Legislator/377247</v>
      </c>
    </row>
    <row r="79" spans="1:10" ht="15">
      <c r="A79" t="s">
        <v>388</v>
      </c>
      <c r="B79" t="s">
        <v>389</v>
      </c>
      <c r="C79">
        <v>377299</v>
      </c>
      <c r="D79">
        <v>1</v>
      </c>
      <c r="E79">
        <v>81.2</v>
      </c>
      <c r="F79" t="s">
        <v>216</v>
      </c>
      <c r="G79">
        <v>0.3</v>
      </c>
      <c r="H79">
        <v>81.5</v>
      </c>
      <c r="I79" t="s">
        <v>216</v>
      </c>
      <c r="J79" s="6" t="str">
        <f t="shared" si="1"/>
        <v>http://gcm.io/Legislator/377299</v>
      </c>
    </row>
    <row r="80" spans="1:10" ht="15">
      <c r="A80" t="s">
        <v>392</v>
      </c>
      <c r="B80" t="s">
        <v>393</v>
      </c>
      <c r="C80">
        <v>377067</v>
      </c>
      <c r="D80">
        <v>33.7</v>
      </c>
      <c r="E80">
        <v>80.9</v>
      </c>
      <c r="F80" t="s">
        <v>216</v>
      </c>
      <c r="G80">
        <v>0</v>
      </c>
      <c r="H80">
        <v>80.9</v>
      </c>
      <c r="I80" t="s">
        <v>216</v>
      </c>
      <c r="J80" s="6" t="str">
        <f t="shared" si="1"/>
        <v>http://gcm.io/Legislator/377067</v>
      </c>
    </row>
    <row r="81" spans="1:10" ht="15">
      <c r="A81" t="s">
        <v>397</v>
      </c>
      <c r="B81" t="s">
        <v>398</v>
      </c>
      <c r="C81">
        <v>377228</v>
      </c>
      <c r="D81">
        <v>7.1</v>
      </c>
      <c r="E81">
        <v>80.4</v>
      </c>
      <c r="F81" t="s">
        <v>216</v>
      </c>
      <c r="G81">
        <v>0.3</v>
      </c>
      <c r="H81">
        <v>80.7</v>
      </c>
      <c r="I81" t="s">
        <v>216</v>
      </c>
      <c r="J81" s="6" t="str">
        <f t="shared" si="1"/>
        <v>http://gcm.io/Legislator/377228</v>
      </c>
    </row>
    <row r="82" spans="1:10" ht="15">
      <c r="A82" t="s">
        <v>402</v>
      </c>
      <c r="B82" t="s">
        <v>403</v>
      </c>
      <c r="C82">
        <v>377163</v>
      </c>
      <c r="D82">
        <v>0</v>
      </c>
      <c r="E82">
        <v>80.6</v>
      </c>
      <c r="F82" t="s">
        <v>216</v>
      </c>
      <c r="G82">
        <v>0</v>
      </c>
      <c r="H82">
        <v>80.6</v>
      </c>
      <c r="I82" t="s">
        <v>216</v>
      </c>
      <c r="J82" s="6" t="str">
        <f t="shared" si="1"/>
        <v>http://gcm.io/Legislator/377163</v>
      </c>
    </row>
    <row r="83" spans="1:10" ht="15">
      <c r="A83" t="s">
        <v>407</v>
      </c>
      <c r="B83" t="s">
        <v>408</v>
      </c>
      <c r="C83">
        <v>377045</v>
      </c>
      <c r="D83">
        <v>16.3</v>
      </c>
      <c r="E83">
        <v>79.8</v>
      </c>
      <c r="F83" t="s">
        <v>343</v>
      </c>
      <c r="G83">
        <v>0</v>
      </c>
      <c r="H83">
        <v>79.8</v>
      </c>
      <c r="I83" t="s">
        <v>343</v>
      </c>
      <c r="J83" s="6" t="str">
        <f t="shared" si="1"/>
        <v>http://gcm.io/Legislator/377045</v>
      </c>
    </row>
    <row r="84" spans="1:10" ht="15">
      <c r="A84" t="s">
        <v>411</v>
      </c>
      <c r="B84" t="s">
        <v>412</v>
      </c>
      <c r="C84">
        <v>377263</v>
      </c>
      <c r="D84">
        <v>4.1</v>
      </c>
      <c r="E84">
        <v>79.3</v>
      </c>
      <c r="F84" t="s">
        <v>343</v>
      </c>
      <c r="G84">
        <v>0</v>
      </c>
      <c r="H84">
        <v>79.3</v>
      </c>
      <c r="I84" t="s">
        <v>343</v>
      </c>
      <c r="J84" s="6" t="str">
        <f t="shared" si="1"/>
        <v>http://gcm.io/Legislator/377263</v>
      </c>
    </row>
    <row r="85" spans="1:10" ht="15">
      <c r="A85" t="s">
        <v>416</v>
      </c>
      <c r="B85" t="s">
        <v>417</v>
      </c>
      <c r="C85">
        <v>377278</v>
      </c>
      <c r="D85">
        <v>39.8</v>
      </c>
      <c r="E85">
        <v>78.2</v>
      </c>
      <c r="F85" t="s">
        <v>343</v>
      </c>
      <c r="G85">
        <v>1.1</v>
      </c>
      <c r="H85">
        <v>79.3</v>
      </c>
      <c r="I85" t="s">
        <v>343</v>
      </c>
      <c r="J85" s="6" t="str">
        <f t="shared" si="1"/>
        <v>http://gcm.io/Legislator/377278</v>
      </c>
    </row>
    <row r="86" spans="1:10" ht="15">
      <c r="A86" t="s">
        <v>420</v>
      </c>
      <c r="B86" t="s">
        <v>421</v>
      </c>
      <c r="C86">
        <v>377038</v>
      </c>
      <c r="D86">
        <v>76.5</v>
      </c>
      <c r="E86">
        <v>79.2</v>
      </c>
      <c r="F86" t="s">
        <v>424</v>
      </c>
      <c r="G86">
        <v>0</v>
      </c>
      <c r="H86">
        <v>79.2</v>
      </c>
      <c r="I86" t="s">
        <v>424</v>
      </c>
      <c r="J86" s="6" t="str">
        <f t="shared" si="1"/>
        <v>http://gcm.io/Legislator/377038</v>
      </c>
    </row>
    <row r="87" spans="1:10" ht="15">
      <c r="A87" t="s">
        <v>425</v>
      </c>
      <c r="B87" t="s">
        <v>426</v>
      </c>
      <c r="C87">
        <v>377267</v>
      </c>
      <c r="D87">
        <v>4.1</v>
      </c>
      <c r="E87">
        <v>77.7</v>
      </c>
      <c r="F87" t="s">
        <v>343</v>
      </c>
      <c r="G87">
        <v>1.1</v>
      </c>
      <c r="H87">
        <v>78.8</v>
      </c>
      <c r="I87" t="s">
        <v>343</v>
      </c>
      <c r="J87" s="6" t="str">
        <f t="shared" si="1"/>
        <v>http://gcm.io/Legislator/377267</v>
      </c>
    </row>
    <row r="88" spans="1:10" ht="15">
      <c r="A88" t="s">
        <v>427</v>
      </c>
      <c r="B88" t="s">
        <v>428</v>
      </c>
      <c r="C88">
        <v>377104</v>
      </c>
      <c r="D88">
        <v>21.4</v>
      </c>
      <c r="E88">
        <v>78.2</v>
      </c>
      <c r="F88" t="s">
        <v>343</v>
      </c>
      <c r="G88">
        <v>0</v>
      </c>
      <c r="H88">
        <v>78.2</v>
      </c>
      <c r="I88" t="s">
        <v>343</v>
      </c>
      <c r="J88" s="6" t="str">
        <f t="shared" si="1"/>
        <v>http://gcm.io/Legislator/377104</v>
      </c>
    </row>
    <row r="89" spans="1:10" ht="15">
      <c r="A89" t="s">
        <v>431</v>
      </c>
      <c r="B89" t="s">
        <v>432</v>
      </c>
      <c r="C89">
        <v>377258</v>
      </c>
      <c r="D89">
        <v>9.2</v>
      </c>
      <c r="E89">
        <v>77.7</v>
      </c>
      <c r="F89" t="s">
        <v>343</v>
      </c>
      <c r="G89">
        <v>0</v>
      </c>
      <c r="H89">
        <v>77.7</v>
      </c>
      <c r="I89" t="s">
        <v>343</v>
      </c>
      <c r="J89" s="6" t="str">
        <f t="shared" si="1"/>
        <v>http://gcm.io/Legislator/377258</v>
      </c>
    </row>
    <row r="90" spans="1:10" ht="15">
      <c r="A90" t="s">
        <v>435</v>
      </c>
      <c r="B90" t="s">
        <v>436</v>
      </c>
      <c r="C90">
        <v>377246</v>
      </c>
      <c r="D90">
        <v>14.3</v>
      </c>
      <c r="E90">
        <v>77</v>
      </c>
      <c r="F90" t="s">
        <v>343</v>
      </c>
      <c r="G90">
        <v>0.5</v>
      </c>
      <c r="H90">
        <v>77.5</v>
      </c>
      <c r="I90" t="s">
        <v>343</v>
      </c>
      <c r="J90" s="6" t="str">
        <f t="shared" si="1"/>
        <v>http://gcm.io/Legislator/377246</v>
      </c>
    </row>
    <row r="91" spans="1:10" ht="15">
      <c r="A91" t="s">
        <v>440</v>
      </c>
      <c r="B91" t="s">
        <v>441</v>
      </c>
      <c r="C91">
        <v>377213</v>
      </c>
      <c r="D91">
        <v>4.1</v>
      </c>
      <c r="E91">
        <v>76.3</v>
      </c>
      <c r="F91" t="s">
        <v>343</v>
      </c>
      <c r="G91">
        <v>1.1</v>
      </c>
      <c r="H91">
        <v>77.39999999999999</v>
      </c>
      <c r="I91" t="s">
        <v>343</v>
      </c>
      <c r="J91" s="6" t="str">
        <f t="shared" si="1"/>
        <v>http://gcm.io/Legislator/377213</v>
      </c>
    </row>
    <row r="92" spans="1:10" ht="15">
      <c r="A92" t="s">
        <v>445</v>
      </c>
      <c r="B92" t="s">
        <v>446</v>
      </c>
      <c r="C92">
        <v>377236</v>
      </c>
      <c r="D92">
        <v>0</v>
      </c>
      <c r="E92">
        <v>76.9</v>
      </c>
      <c r="F92" t="s">
        <v>343</v>
      </c>
      <c r="G92">
        <v>0.5</v>
      </c>
      <c r="H92">
        <v>77.4</v>
      </c>
      <c r="I92" t="s">
        <v>343</v>
      </c>
      <c r="J92" s="6" t="str">
        <f t="shared" si="1"/>
        <v>http://gcm.io/Legislator/377236</v>
      </c>
    </row>
    <row r="93" spans="1:10" ht="15">
      <c r="A93" t="s">
        <v>449</v>
      </c>
      <c r="B93" t="s">
        <v>450</v>
      </c>
      <c r="C93">
        <v>377260</v>
      </c>
      <c r="D93">
        <v>6.1</v>
      </c>
      <c r="E93">
        <v>76.9</v>
      </c>
      <c r="F93" t="s">
        <v>343</v>
      </c>
      <c r="G93">
        <v>0.5</v>
      </c>
      <c r="H93">
        <v>77.4</v>
      </c>
      <c r="I93" t="s">
        <v>343</v>
      </c>
      <c r="J93" s="6" t="str">
        <f t="shared" si="1"/>
        <v>http://gcm.io/Legislator/377260</v>
      </c>
    </row>
    <row r="94" spans="1:10" ht="15">
      <c r="A94" t="s">
        <v>453</v>
      </c>
      <c r="B94" t="s">
        <v>454</v>
      </c>
      <c r="C94">
        <v>377262</v>
      </c>
      <c r="D94">
        <v>19.4</v>
      </c>
      <c r="E94">
        <v>76.9</v>
      </c>
      <c r="F94" t="s">
        <v>343</v>
      </c>
      <c r="G94">
        <v>0.5</v>
      </c>
      <c r="H94">
        <v>77.4</v>
      </c>
      <c r="I94" t="s">
        <v>343</v>
      </c>
      <c r="J94" s="6" t="str">
        <f t="shared" si="1"/>
        <v>http://gcm.io/Legislator/377262</v>
      </c>
    </row>
    <row r="95" spans="1:10" ht="15">
      <c r="A95" t="s">
        <v>456</v>
      </c>
      <c r="B95" t="s">
        <v>457</v>
      </c>
      <c r="C95">
        <v>376918</v>
      </c>
      <c r="D95">
        <v>18.4</v>
      </c>
      <c r="E95">
        <v>76.1</v>
      </c>
      <c r="F95" t="s">
        <v>343</v>
      </c>
      <c r="G95">
        <v>1.1</v>
      </c>
      <c r="H95">
        <v>77.19999999999999</v>
      </c>
      <c r="I95" t="s">
        <v>343</v>
      </c>
      <c r="J95" s="6" t="str">
        <f t="shared" si="1"/>
        <v>http://gcm.io/Legislator/376918</v>
      </c>
    </row>
    <row r="96" spans="1:10" ht="15">
      <c r="A96" t="s">
        <v>459</v>
      </c>
      <c r="B96" t="s">
        <v>460</v>
      </c>
      <c r="C96">
        <v>377301</v>
      </c>
      <c r="D96">
        <v>31.6</v>
      </c>
      <c r="E96">
        <v>76.9</v>
      </c>
      <c r="F96" t="s">
        <v>343</v>
      </c>
      <c r="G96">
        <v>0</v>
      </c>
      <c r="H96">
        <v>76.9</v>
      </c>
      <c r="I96" t="s">
        <v>343</v>
      </c>
      <c r="J96" s="6" t="str">
        <f t="shared" si="1"/>
        <v>http://gcm.io/Legislator/377301</v>
      </c>
    </row>
    <row r="97" spans="1:10" ht="15">
      <c r="A97" t="s">
        <v>464</v>
      </c>
      <c r="B97" t="s">
        <v>465</v>
      </c>
      <c r="C97">
        <v>377207</v>
      </c>
      <c r="D97">
        <v>2</v>
      </c>
      <c r="E97">
        <v>75.8</v>
      </c>
      <c r="F97" t="s">
        <v>343</v>
      </c>
      <c r="G97">
        <v>0.8</v>
      </c>
      <c r="H97">
        <v>76.6</v>
      </c>
      <c r="I97" t="s">
        <v>343</v>
      </c>
      <c r="J97" s="6" t="str">
        <f t="shared" si="1"/>
        <v>http://gcm.io/Legislator/377207</v>
      </c>
    </row>
    <row r="98" spans="1:10" ht="15">
      <c r="A98" t="s">
        <v>468</v>
      </c>
      <c r="B98" t="s">
        <v>469</v>
      </c>
      <c r="C98">
        <v>377078</v>
      </c>
      <c r="D98">
        <v>1</v>
      </c>
      <c r="E98">
        <v>76.6</v>
      </c>
      <c r="F98" t="s">
        <v>343</v>
      </c>
      <c r="G98">
        <v>0</v>
      </c>
      <c r="H98">
        <v>76.6</v>
      </c>
      <c r="I98" t="s">
        <v>343</v>
      </c>
      <c r="J98" s="6" t="str">
        <f t="shared" si="1"/>
        <v>http://gcm.io/Legislator/377078</v>
      </c>
    </row>
    <row r="99" spans="1:10" ht="15">
      <c r="A99" t="s">
        <v>471</v>
      </c>
      <c r="B99" t="s">
        <v>472</v>
      </c>
      <c r="C99">
        <v>377294</v>
      </c>
      <c r="D99">
        <v>17.3</v>
      </c>
      <c r="E99">
        <v>72.3</v>
      </c>
      <c r="F99" t="s">
        <v>476</v>
      </c>
      <c r="G99">
        <v>4.3</v>
      </c>
      <c r="H99">
        <v>76.6</v>
      </c>
      <c r="I99" t="s">
        <v>343</v>
      </c>
      <c r="J99" s="6" t="str">
        <f t="shared" si="1"/>
        <v>http://gcm.io/Legislator/377294</v>
      </c>
    </row>
    <row r="100" spans="1:10" ht="15">
      <c r="A100" t="s">
        <v>477</v>
      </c>
      <c r="B100" t="s">
        <v>478</v>
      </c>
      <c r="C100">
        <v>376008</v>
      </c>
      <c r="D100">
        <v>20.4</v>
      </c>
      <c r="E100">
        <v>76.1</v>
      </c>
      <c r="F100" t="s">
        <v>343</v>
      </c>
      <c r="G100">
        <v>-0.5</v>
      </c>
      <c r="H100">
        <v>75.6</v>
      </c>
      <c r="I100" t="s">
        <v>343</v>
      </c>
      <c r="J100" s="6" t="str">
        <f t="shared" si="1"/>
        <v>http://gcm.io/Legislator/376008</v>
      </c>
    </row>
    <row r="101" spans="1:10" ht="15">
      <c r="A101" t="s">
        <v>481</v>
      </c>
      <c r="B101" t="s">
        <v>482</v>
      </c>
      <c r="C101">
        <v>376878</v>
      </c>
      <c r="D101">
        <v>37.8</v>
      </c>
      <c r="E101">
        <v>75.3</v>
      </c>
      <c r="F101" t="s">
        <v>343</v>
      </c>
      <c r="G101">
        <v>0.3</v>
      </c>
      <c r="H101">
        <v>75.6</v>
      </c>
      <c r="I101" t="s">
        <v>343</v>
      </c>
      <c r="J101" s="6" t="str">
        <f t="shared" si="1"/>
        <v>http://gcm.io/Legislator/376878</v>
      </c>
    </row>
    <row r="102" spans="1:10" ht="15">
      <c r="A102" t="s">
        <v>486</v>
      </c>
      <c r="B102" t="s">
        <v>487</v>
      </c>
      <c r="C102">
        <v>374470</v>
      </c>
      <c r="D102">
        <v>0</v>
      </c>
      <c r="E102">
        <v>73.1</v>
      </c>
      <c r="F102" t="s">
        <v>343</v>
      </c>
      <c r="G102">
        <v>2.2</v>
      </c>
      <c r="H102">
        <v>75.3</v>
      </c>
      <c r="I102" t="s">
        <v>343</v>
      </c>
      <c r="J102" s="6" t="str">
        <f t="shared" si="1"/>
        <v>http://gcm.io/Legislator/374470</v>
      </c>
    </row>
    <row r="103" spans="1:10" ht="15">
      <c r="A103" t="s">
        <v>490</v>
      </c>
      <c r="B103" t="s">
        <v>491</v>
      </c>
      <c r="C103">
        <v>377194</v>
      </c>
      <c r="D103">
        <v>33.7</v>
      </c>
      <c r="E103">
        <v>74.5</v>
      </c>
      <c r="F103" t="s">
        <v>343</v>
      </c>
      <c r="G103">
        <v>0.5</v>
      </c>
      <c r="H103">
        <v>75</v>
      </c>
      <c r="I103" t="s">
        <v>343</v>
      </c>
      <c r="J103" s="6" t="str">
        <f t="shared" si="1"/>
        <v>http://gcm.io/Legislator/377194</v>
      </c>
    </row>
    <row r="104" spans="1:10" ht="15">
      <c r="A104" t="s">
        <v>495</v>
      </c>
      <c r="B104" t="s">
        <v>496</v>
      </c>
      <c r="C104">
        <v>377085</v>
      </c>
      <c r="D104">
        <v>0</v>
      </c>
      <c r="E104">
        <v>75.3</v>
      </c>
      <c r="F104" t="s">
        <v>343</v>
      </c>
      <c r="G104">
        <v>-0.5</v>
      </c>
      <c r="H104">
        <v>74.8</v>
      </c>
      <c r="I104" t="s">
        <v>343</v>
      </c>
      <c r="J104" s="6" t="str">
        <f t="shared" si="1"/>
        <v>http://gcm.io/Legislator/377085</v>
      </c>
    </row>
    <row r="105" spans="1:10" ht="15">
      <c r="A105" t="s">
        <v>500</v>
      </c>
      <c r="B105" t="s">
        <v>501</v>
      </c>
      <c r="C105">
        <v>376464</v>
      </c>
      <c r="D105">
        <v>3.1</v>
      </c>
      <c r="E105">
        <v>75.3</v>
      </c>
      <c r="F105" t="s">
        <v>343</v>
      </c>
      <c r="G105">
        <v>-1.3</v>
      </c>
      <c r="H105">
        <v>74</v>
      </c>
      <c r="I105" t="s">
        <v>343</v>
      </c>
      <c r="J105" s="6" t="str">
        <f t="shared" si="1"/>
        <v>http://gcm.io/Legislator/376464</v>
      </c>
    </row>
    <row r="106" spans="1:10" ht="15">
      <c r="A106" t="s">
        <v>505</v>
      </c>
      <c r="B106" t="s">
        <v>506</v>
      </c>
      <c r="C106">
        <v>376864</v>
      </c>
      <c r="D106">
        <v>20.4</v>
      </c>
      <c r="E106">
        <v>71</v>
      </c>
      <c r="F106" t="s">
        <v>476</v>
      </c>
      <c r="G106">
        <v>3</v>
      </c>
      <c r="H106">
        <v>74</v>
      </c>
      <c r="I106" t="s">
        <v>343</v>
      </c>
      <c r="J106" s="6" t="str">
        <f t="shared" si="1"/>
        <v>http://gcm.io/Legislator/376864</v>
      </c>
    </row>
    <row r="107" spans="1:10" ht="15">
      <c r="A107" t="s">
        <v>509</v>
      </c>
      <c r="B107" t="s">
        <v>510</v>
      </c>
      <c r="C107">
        <v>376944</v>
      </c>
      <c r="D107">
        <v>17.3</v>
      </c>
      <c r="E107">
        <v>73.9</v>
      </c>
      <c r="F107" t="s">
        <v>343</v>
      </c>
      <c r="G107">
        <v>0</v>
      </c>
      <c r="H107">
        <v>73.9</v>
      </c>
      <c r="I107" t="s">
        <v>343</v>
      </c>
      <c r="J107" s="6" t="str">
        <f t="shared" si="1"/>
        <v>http://gcm.io/Legislator/376944</v>
      </c>
    </row>
    <row r="108" spans="1:10" ht="15">
      <c r="A108" t="s">
        <v>513</v>
      </c>
      <c r="B108" t="s">
        <v>514</v>
      </c>
      <c r="C108">
        <v>377305</v>
      </c>
      <c r="D108">
        <v>5.1</v>
      </c>
      <c r="E108">
        <v>83.3</v>
      </c>
      <c r="F108" t="s">
        <v>216</v>
      </c>
      <c r="G108">
        <v>-9.7</v>
      </c>
      <c r="H108">
        <v>73.6</v>
      </c>
      <c r="I108" t="s">
        <v>343</v>
      </c>
      <c r="J108" s="6" t="str">
        <f t="shared" si="1"/>
        <v>http://gcm.io/Legislator/377305</v>
      </c>
    </row>
    <row r="109" spans="1:10" ht="15">
      <c r="A109" t="s">
        <v>517</v>
      </c>
      <c r="B109" t="s">
        <v>518</v>
      </c>
      <c r="C109">
        <v>377149</v>
      </c>
      <c r="D109">
        <v>6.1</v>
      </c>
      <c r="E109">
        <v>72.6</v>
      </c>
      <c r="F109" t="s">
        <v>476</v>
      </c>
      <c r="G109">
        <v>-0.3</v>
      </c>
      <c r="H109">
        <v>72.3</v>
      </c>
      <c r="I109" t="s">
        <v>476</v>
      </c>
      <c r="J109" s="6" t="str">
        <f t="shared" si="1"/>
        <v>http://gcm.io/Legislator/377149</v>
      </c>
    </row>
    <row r="110" spans="1:10" ht="15">
      <c r="A110" t="s">
        <v>520</v>
      </c>
      <c r="B110" t="s">
        <v>521</v>
      </c>
      <c r="C110">
        <v>372375</v>
      </c>
      <c r="D110">
        <v>1</v>
      </c>
      <c r="E110">
        <v>75</v>
      </c>
      <c r="F110" t="s">
        <v>343</v>
      </c>
      <c r="G110">
        <v>-3</v>
      </c>
      <c r="H110">
        <v>72</v>
      </c>
      <c r="I110" t="s">
        <v>476</v>
      </c>
      <c r="J110" s="6" t="str">
        <f t="shared" si="1"/>
        <v>http://gcm.io/Legislator/372375</v>
      </c>
    </row>
    <row r="111" spans="1:10" ht="15">
      <c r="A111" t="s">
        <v>524</v>
      </c>
      <c r="B111" t="s">
        <v>525</v>
      </c>
      <c r="C111">
        <v>377306</v>
      </c>
      <c r="D111">
        <v>19.4</v>
      </c>
      <c r="E111">
        <v>71.8</v>
      </c>
      <c r="F111" t="s">
        <v>476</v>
      </c>
      <c r="G111">
        <v>0</v>
      </c>
      <c r="H111">
        <v>71.8</v>
      </c>
      <c r="I111" t="s">
        <v>476</v>
      </c>
      <c r="J111" s="6" t="str">
        <f t="shared" si="1"/>
        <v>http://gcm.io/Legislator/377306</v>
      </c>
    </row>
    <row r="112" spans="1:10" ht="15">
      <c r="A112" t="s">
        <v>528</v>
      </c>
      <c r="B112" t="s">
        <v>529</v>
      </c>
      <c r="C112">
        <v>376829</v>
      </c>
      <c r="D112">
        <v>22.4</v>
      </c>
      <c r="E112">
        <v>71.2</v>
      </c>
      <c r="F112" t="s">
        <v>476</v>
      </c>
      <c r="G112">
        <v>0</v>
      </c>
      <c r="H112">
        <v>71.2</v>
      </c>
      <c r="I112" t="s">
        <v>476</v>
      </c>
      <c r="J112" s="6" t="str">
        <f t="shared" si="1"/>
        <v>http://gcm.io/Legislator/376829</v>
      </c>
    </row>
    <row r="113" spans="1:10" ht="15">
      <c r="A113" t="s">
        <v>532</v>
      </c>
      <c r="B113" t="s">
        <v>533</v>
      </c>
      <c r="C113">
        <v>377211</v>
      </c>
      <c r="D113">
        <v>39.8</v>
      </c>
      <c r="E113">
        <v>70.7</v>
      </c>
      <c r="F113" t="s">
        <v>476</v>
      </c>
      <c r="G113">
        <v>0</v>
      </c>
      <c r="H113">
        <v>70.7</v>
      </c>
      <c r="I113" t="s">
        <v>476</v>
      </c>
      <c r="J113" s="6" t="str">
        <f t="shared" si="1"/>
        <v>http://gcm.io/Legislator/377211</v>
      </c>
    </row>
    <row r="114" spans="1:10" ht="15">
      <c r="A114" t="s">
        <v>536</v>
      </c>
      <c r="B114" t="s">
        <v>537</v>
      </c>
      <c r="C114">
        <v>377217</v>
      </c>
      <c r="D114">
        <v>0</v>
      </c>
      <c r="E114">
        <v>70.4</v>
      </c>
      <c r="F114" t="s">
        <v>476</v>
      </c>
      <c r="G114">
        <v>0</v>
      </c>
      <c r="H114">
        <v>70.4</v>
      </c>
      <c r="I114" t="s">
        <v>476</v>
      </c>
      <c r="J114" s="6" t="str">
        <f t="shared" si="1"/>
        <v>http://gcm.io/Legislator/377217</v>
      </c>
    </row>
    <row r="115" spans="1:10" ht="15">
      <c r="A115" t="s">
        <v>541</v>
      </c>
      <c r="B115" t="s">
        <v>542</v>
      </c>
      <c r="C115">
        <v>377221</v>
      </c>
      <c r="D115">
        <v>5.1</v>
      </c>
      <c r="E115">
        <v>70.2</v>
      </c>
      <c r="F115" t="s">
        <v>476</v>
      </c>
      <c r="G115">
        <v>0</v>
      </c>
      <c r="H115">
        <v>70.2</v>
      </c>
      <c r="I115" t="s">
        <v>476</v>
      </c>
      <c r="J115" s="6" t="str">
        <f t="shared" si="1"/>
        <v>http://gcm.io/Legislator/377221</v>
      </c>
    </row>
    <row r="116" spans="1:10" ht="15">
      <c r="A116" t="s">
        <v>544</v>
      </c>
      <c r="B116" t="s">
        <v>545</v>
      </c>
      <c r="C116">
        <v>376965</v>
      </c>
      <c r="D116">
        <v>0</v>
      </c>
      <c r="E116">
        <v>69.9</v>
      </c>
      <c r="F116" t="s">
        <v>476</v>
      </c>
      <c r="G116">
        <v>0.3</v>
      </c>
      <c r="H116">
        <v>70.2</v>
      </c>
      <c r="I116" t="s">
        <v>476</v>
      </c>
      <c r="J116" s="6" t="str">
        <f t="shared" si="1"/>
        <v>http://gcm.io/Legislator/376965</v>
      </c>
    </row>
    <row r="117" spans="1:10" ht="15">
      <c r="A117" t="s">
        <v>548</v>
      </c>
      <c r="B117" t="s">
        <v>549</v>
      </c>
      <c r="C117">
        <v>377174</v>
      </c>
      <c r="D117">
        <v>30.6</v>
      </c>
      <c r="E117">
        <v>70.2</v>
      </c>
      <c r="F117" t="s">
        <v>476</v>
      </c>
      <c r="G117">
        <v>0</v>
      </c>
      <c r="H117">
        <v>70.2</v>
      </c>
      <c r="I117" t="s">
        <v>476</v>
      </c>
      <c r="J117" s="6" t="str">
        <f t="shared" si="1"/>
        <v>http://gcm.io/Legislator/377174</v>
      </c>
    </row>
    <row r="118" spans="1:10" ht="15">
      <c r="A118" t="s">
        <v>552</v>
      </c>
      <c r="B118" t="s">
        <v>553</v>
      </c>
      <c r="C118">
        <v>377230</v>
      </c>
      <c r="D118">
        <v>5.1</v>
      </c>
      <c r="E118">
        <v>70.4</v>
      </c>
      <c r="F118" t="s">
        <v>476</v>
      </c>
      <c r="G118">
        <v>-0.5</v>
      </c>
      <c r="H118">
        <v>69.9</v>
      </c>
      <c r="I118" t="s">
        <v>476</v>
      </c>
      <c r="J118" s="6" t="str">
        <f t="shared" si="1"/>
        <v>http://gcm.io/Legislator/377230</v>
      </c>
    </row>
    <row r="119" spans="1:10" ht="15">
      <c r="A119" t="s">
        <v>556</v>
      </c>
      <c r="B119" t="s">
        <v>557</v>
      </c>
      <c r="C119">
        <v>377271</v>
      </c>
      <c r="D119">
        <v>46.9</v>
      </c>
      <c r="E119">
        <v>69.9</v>
      </c>
      <c r="F119" t="s">
        <v>476</v>
      </c>
      <c r="G119">
        <v>0</v>
      </c>
      <c r="H119">
        <v>69.9</v>
      </c>
      <c r="I119" t="s">
        <v>476</v>
      </c>
      <c r="J119" s="6" t="str">
        <f t="shared" si="1"/>
        <v>http://gcm.io/Legislator/377271</v>
      </c>
    </row>
    <row r="120" spans="1:10" ht="15">
      <c r="A120" t="s">
        <v>560</v>
      </c>
      <c r="B120" t="s">
        <v>561</v>
      </c>
      <c r="C120">
        <v>376609</v>
      </c>
      <c r="D120">
        <v>28.6</v>
      </c>
      <c r="E120">
        <v>69.4</v>
      </c>
      <c r="F120" t="s">
        <v>476</v>
      </c>
      <c r="G120">
        <v>0.3</v>
      </c>
      <c r="H120">
        <v>69.7</v>
      </c>
      <c r="I120" t="s">
        <v>476</v>
      </c>
      <c r="J120" s="6" t="str">
        <f t="shared" si="1"/>
        <v>http://gcm.io/Legislator/376609</v>
      </c>
    </row>
    <row r="121" spans="1:10" ht="15">
      <c r="A121" t="s">
        <v>563</v>
      </c>
      <c r="B121" t="s">
        <v>564</v>
      </c>
      <c r="C121">
        <v>377048</v>
      </c>
      <c r="D121">
        <v>1</v>
      </c>
      <c r="E121">
        <v>72.8</v>
      </c>
      <c r="F121" t="s">
        <v>476</v>
      </c>
      <c r="G121">
        <v>-3.2</v>
      </c>
      <c r="H121">
        <v>69.6</v>
      </c>
      <c r="I121" t="s">
        <v>476</v>
      </c>
      <c r="J121" s="6" t="str">
        <f t="shared" si="1"/>
        <v>http://gcm.io/Legislator/377048</v>
      </c>
    </row>
    <row r="122" spans="1:10" ht="15">
      <c r="A122" t="s">
        <v>568</v>
      </c>
      <c r="B122" t="s">
        <v>569</v>
      </c>
      <c r="C122">
        <v>376904</v>
      </c>
      <c r="D122">
        <v>2</v>
      </c>
      <c r="E122">
        <v>68.3</v>
      </c>
      <c r="F122" t="s">
        <v>476</v>
      </c>
      <c r="G122">
        <v>0.5</v>
      </c>
      <c r="H122">
        <v>68.8</v>
      </c>
      <c r="I122" t="s">
        <v>476</v>
      </c>
      <c r="J122" s="6" t="str">
        <f t="shared" si="1"/>
        <v>http://gcm.io/Legislator/376904</v>
      </c>
    </row>
    <row r="123" spans="1:10" ht="15">
      <c r="A123" t="s">
        <v>572</v>
      </c>
      <c r="B123" t="s">
        <v>573</v>
      </c>
      <c r="C123">
        <v>377233</v>
      </c>
      <c r="D123">
        <v>9.2</v>
      </c>
      <c r="E123">
        <v>68.8</v>
      </c>
      <c r="F123" t="s">
        <v>476</v>
      </c>
      <c r="G123">
        <v>0</v>
      </c>
      <c r="H123">
        <v>68.8</v>
      </c>
      <c r="I123" t="s">
        <v>476</v>
      </c>
      <c r="J123" s="6" t="str">
        <f t="shared" si="1"/>
        <v>http://gcm.io/Legislator/377233</v>
      </c>
    </row>
    <row r="124" spans="1:10" ht="15">
      <c r="A124" t="s">
        <v>575</v>
      </c>
      <c r="B124" t="s">
        <v>576</v>
      </c>
      <c r="C124">
        <v>376980</v>
      </c>
      <c r="D124">
        <v>9.2</v>
      </c>
      <c r="E124">
        <v>69.9</v>
      </c>
      <c r="F124" t="s">
        <v>476</v>
      </c>
      <c r="G124">
        <v>-1.1</v>
      </c>
      <c r="H124">
        <v>68.80000000000001</v>
      </c>
      <c r="I124" t="s">
        <v>476</v>
      </c>
      <c r="J124" s="6" t="str">
        <f t="shared" si="1"/>
        <v>http://gcm.io/Legislator/376980</v>
      </c>
    </row>
    <row r="125" spans="1:10" ht="15">
      <c r="A125" t="s">
        <v>579</v>
      </c>
      <c r="B125" t="s">
        <v>580</v>
      </c>
      <c r="C125">
        <v>376356</v>
      </c>
      <c r="D125">
        <v>18.4</v>
      </c>
      <c r="E125">
        <v>68.8</v>
      </c>
      <c r="F125" t="s">
        <v>476</v>
      </c>
      <c r="G125">
        <v>-0.3</v>
      </c>
      <c r="H125">
        <v>68.5</v>
      </c>
      <c r="I125" t="s">
        <v>476</v>
      </c>
      <c r="J125" s="6" t="str">
        <f t="shared" si="1"/>
        <v>http://gcm.io/Legislator/376356</v>
      </c>
    </row>
    <row r="126" spans="1:10" ht="15">
      <c r="A126" t="s">
        <v>582</v>
      </c>
      <c r="B126" t="s">
        <v>583</v>
      </c>
      <c r="C126">
        <v>376981</v>
      </c>
      <c r="D126">
        <v>49</v>
      </c>
      <c r="E126">
        <v>68.3</v>
      </c>
      <c r="F126" t="s">
        <v>476</v>
      </c>
      <c r="G126">
        <v>0</v>
      </c>
      <c r="H126">
        <v>68.3</v>
      </c>
      <c r="I126" t="s">
        <v>476</v>
      </c>
      <c r="J126" s="6" t="str">
        <f t="shared" si="1"/>
        <v>http://gcm.io/Legislator/376981</v>
      </c>
    </row>
    <row r="127" spans="1:10" ht="15">
      <c r="A127" t="s">
        <v>587</v>
      </c>
      <c r="B127" t="s">
        <v>588</v>
      </c>
      <c r="C127">
        <v>376810</v>
      </c>
      <c r="D127">
        <v>10.2</v>
      </c>
      <c r="E127">
        <v>67.7</v>
      </c>
      <c r="F127" t="s">
        <v>476</v>
      </c>
      <c r="G127">
        <v>0</v>
      </c>
      <c r="H127">
        <v>67.7</v>
      </c>
      <c r="I127" t="s">
        <v>476</v>
      </c>
      <c r="J127" s="6" t="str">
        <f t="shared" si="1"/>
        <v>http://gcm.io/Legislator/376810</v>
      </c>
    </row>
    <row r="128" spans="1:10" ht="15">
      <c r="A128" t="s">
        <v>591</v>
      </c>
      <c r="B128" t="s">
        <v>592</v>
      </c>
      <c r="C128">
        <v>377225</v>
      </c>
      <c r="D128">
        <v>64.3</v>
      </c>
      <c r="E128">
        <v>67.7</v>
      </c>
      <c r="F128" t="s">
        <v>424</v>
      </c>
      <c r="G128">
        <v>0</v>
      </c>
      <c r="H128">
        <v>67.7</v>
      </c>
      <c r="I128" t="s">
        <v>424</v>
      </c>
      <c r="J128" s="6" t="str">
        <f t="shared" si="1"/>
        <v>http://gcm.io/Legislator/377225</v>
      </c>
    </row>
    <row r="129" spans="1:10" ht="15">
      <c r="A129" t="s">
        <v>595</v>
      </c>
      <c r="B129" t="s">
        <v>596</v>
      </c>
      <c r="C129">
        <v>376814</v>
      </c>
      <c r="D129">
        <v>6.1</v>
      </c>
      <c r="E129">
        <v>67.7</v>
      </c>
      <c r="F129" t="s">
        <v>476</v>
      </c>
      <c r="G129">
        <v>0</v>
      </c>
      <c r="H129">
        <v>67.7</v>
      </c>
      <c r="I129" t="s">
        <v>476</v>
      </c>
      <c r="J129" s="6" t="str">
        <f t="shared" si="1"/>
        <v>http://gcm.io/Legislator/376814</v>
      </c>
    </row>
    <row r="130" spans="1:10" ht="15">
      <c r="A130" t="s">
        <v>600</v>
      </c>
      <c r="B130" t="s">
        <v>601</v>
      </c>
      <c r="C130">
        <v>377254</v>
      </c>
      <c r="D130">
        <v>55.1</v>
      </c>
      <c r="E130">
        <v>67.5</v>
      </c>
      <c r="F130" t="s">
        <v>424</v>
      </c>
      <c r="G130">
        <v>0</v>
      </c>
      <c r="H130">
        <v>67.5</v>
      </c>
      <c r="I130" t="s">
        <v>424</v>
      </c>
      <c r="J130" s="6" t="str">
        <f t="shared" si="1"/>
        <v>http://gcm.io/Legislator/377254</v>
      </c>
    </row>
    <row r="131" spans="1:10" ht="15">
      <c r="A131" t="s">
        <v>604</v>
      </c>
      <c r="B131" t="s">
        <v>605</v>
      </c>
      <c r="C131">
        <v>377050</v>
      </c>
      <c r="D131">
        <v>14.3</v>
      </c>
      <c r="E131">
        <v>67.7</v>
      </c>
      <c r="F131" t="s">
        <v>476</v>
      </c>
      <c r="G131">
        <v>-0.3</v>
      </c>
      <c r="H131">
        <v>67.4</v>
      </c>
      <c r="I131" t="s">
        <v>476</v>
      </c>
      <c r="J131" s="6" t="str">
        <f aca="true" t="shared" si="2" ref="J131:J194">HYPERLINK(CONCATENATE("http://gcm.io/Legislator/",C131))</f>
        <v>http://gcm.io/Legislator/377050</v>
      </c>
    </row>
    <row r="132" spans="1:10" ht="15">
      <c r="A132" t="s">
        <v>607</v>
      </c>
      <c r="B132" t="s">
        <v>608</v>
      </c>
      <c r="C132">
        <v>376610</v>
      </c>
      <c r="D132">
        <v>52</v>
      </c>
      <c r="E132">
        <v>66.1</v>
      </c>
      <c r="F132" t="s">
        <v>424</v>
      </c>
      <c r="G132">
        <v>1.1</v>
      </c>
      <c r="H132">
        <v>67.19999999999999</v>
      </c>
      <c r="I132" t="s">
        <v>424</v>
      </c>
      <c r="J132" s="6" t="str">
        <f t="shared" si="2"/>
        <v>http://gcm.io/Legislator/376610</v>
      </c>
    </row>
    <row r="133" spans="1:10" ht="15">
      <c r="A133" t="s">
        <v>611</v>
      </c>
      <c r="B133" t="s">
        <v>612</v>
      </c>
      <c r="C133">
        <v>377140</v>
      </c>
      <c r="D133">
        <v>26.5</v>
      </c>
      <c r="E133">
        <v>66.7</v>
      </c>
      <c r="F133" t="s">
        <v>616</v>
      </c>
      <c r="G133">
        <v>0</v>
      </c>
      <c r="H133">
        <v>66.7</v>
      </c>
      <c r="I133" t="s">
        <v>616</v>
      </c>
      <c r="J133" s="6" t="str">
        <f t="shared" si="2"/>
        <v>http://gcm.io/Legislator/377140</v>
      </c>
    </row>
    <row r="134" spans="1:10" ht="15">
      <c r="A134" t="s">
        <v>617</v>
      </c>
      <c r="B134" t="s">
        <v>618</v>
      </c>
      <c r="C134">
        <v>377283</v>
      </c>
      <c r="D134">
        <v>62.2</v>
      </c>
      <c r="E134">
        <v>65.3</v>
      </c>
      <c r="F134" t="s">
        <v>424</v>
      </c>
      <c r="G134">
        <v>1.3</v>
      </c>
      <c r="H134">
        <v>66.6</v>
      </c>
      <c r="I134" t="s">
        <v>424</v>
      </c>
      <c r="J134" s="6" t="str">
        <f t="shared" si="2"/>
        <v>http://gcm.io/Legislator/377283</v>
      </c>
    </row>
    <row r="135" spans="1:10" ht="15">
      <c r="A135" t="s">
        <v>622</v>
      </c>
      <c r="B135" t="s">
        <v>623</v>
      </c>
      <c r="C135">
        <v>377212</v>
      </c>
      <c r="D135">
        <v>23.5</v>
      </c>
      <c r="E135">
        <v>66.1</v>
      </c>
      <c r="F135" t="s">
        <v>616</v>
      </c>
      <c r="G135">
        <v>0</v>
      </c>
      <c r="H135">
        <v>66.1</v>
      </c>
      <c r="I135" t="s">
        <v>616</v>
      </c>
      <c r="J135" s="6" t="str">
        <f t="shared" si="2"/>
        <v>http://gcm.io/Legislator/377212</v>
      </c>
    </row>
    <row r="136" spans="1:10" ht="15">
      <c r="A136" t="s">
        <v>626</v>
      </c>
      <c r="B136" t="s">
        <v>627</v>
      </c>
      <c r="C136">
        <v>377011</v>
      </c>
      <c r="D136">
        <v>5.1</v>
      </c>
      <c r="E136">
        <v>66.1</v>
      </c>
      <c r="F136" t="s">
        <v>616</v>
      </c>
      <c r="G136">
        <v>0</v>
      </c>
      <c r="H136">
        <v>66.1</v>
      </c>
      <c r="I136" t="s">
        <v>616</v>
      </c>
      <c r="J136" s="6" t="str">
        <f t="shared" si="2"/>
        <v>http://gcm.io/Legislator/377011</v>
      </c>
    </row>
    <row r="137" spans="1:10" ht="15">
      <c r="A137" t="s">
        <v>629</v>
      </c>
      <c r="B137" t="s">
        <v>630</v>
      </c>
      <c r="C137">
        <v>332247</v>
      </c>
      <c r="D137">
        <v>15.3</v>
      </c>
      <c r="E137">
        <v>65.9</v>
      </c>
      <c r="F137" t="s">
        <v>616</v>
      </c>
      <c r="G137">
        <v>0</v>
      </c>
      <c r="H137">
        <v>65.9</v>
      </c>
      <c r="I137" t="s">
        <v>616</v>
      </c>
      <c r="J137" s="6" t="str">
        <f t="shared" si="2"/>
        <v>http://gcm.io/Legislator/332247</v>
      </c>
    </row>
    <row r="138" spans="1:10" ht="15">
      <c r="A138" t="s">
        <v>633</v>
      </c>
      <c r="B138" t="s">
        <v>634</v>
      </c>
      <c r="C138">
        <v>377243</v>
      </c>
      <c r="D138">
        <v>58.2</v>
      </c>
      <c r="E138">
        <v>65.9</v>
      </c>
      <c r="F138" t="s">
        <v>424</v>
      </c>
      <c r="G138">
        <v>0</v>
      </c>
      <c r="H138">
        <v>65.9</v>
      </c>
      <c r="I138" t="s">
        <v>424</v>
      </c>
      <c r="J138" s="6" t="str">
        <f t="shared" si="2"/>
        <v>http://gcm.io/Legislator/377243</v>
      </c>
    </row>
    <row r="139" spans="1:10" ht="15">
      <c r="A139" t="s">
        <v>637</v>
      </c>
      <c r="B139" t="s">
        <v>638</v>
      </c>
      <c r="C139">
        <v>377175</v>
      </c>
      <c r="D139">
        <v>68.4</v>
      </c>
      <c r="E139">
        <v>65.5</v>
      </c>
      <c r="F139" t="s">
        <v>424</v>
      </c>
      <c r="G139">
        <v>0.3</v>
      </c>
      <c r="H139">
        <v>65.8</v>
      </c>
      <c r="I139" t="s">
        <v>424</v>
      </c>
      <c r="J139" s="6" t="str">
        <f t="shared" si="2"/>
        <v>http://gcm.io/Legislator/377175</v>
      </c>
    </row>
    <row r="140" spans="1:10" ht="15">
      <c r="A140" t="s">
        <v>640</v>
      </c>
      <c r="B140" t="s">
        <v>641</v>
      </c>
      <c r="C140">
        <v>376972</v>
      </c>
      <c r="D140">
        <v>62.2</v>
      </c>
      <c r="E140">
        <v>65.1</v>
      </c>
      <c r="F140" t="s">
        <v>424</v>
      </c>
      <c r="G140">
        <v>0</v>
      </c>
      <c r="H140">
        <v>65.1</v>
      </c>
      <c r="I140" t="s">
        <v>424</v>
      </c>
      <c r="J140" s="6" t="str">
        <f t="shared" si="2"/>
        <v>http://gcm.io/Legislator/376972</v>
      </c>
    </row>
    <row r="141" spans="1:10" ht="15">
      <c r="A141" t="s">
        <v>643</v>
      </c>
      <c r="B141" t="s">
        <v>644</v>
      </c>
      <c r="C141">
        <v>377022</v>
      </c>
      <c r="D141">
        <v>62.2</v>
      </c>
      <c r="E141">
        <v>64.5</v>
      </c>
      <c r="F141" t="s">
        <v>424</v>
      </c>
      <c r="G141">
        <v>0.5</v>
      </c>
      <c r="H141">
        <v>65</v>
      </c>
      <c r="I141" t="s">
        <v>424</v>
      </c>
      <c r="J141" s="6" t="str">
        <f t="shared" si="2"/>
        <v>http://gcm.io/Legislator/377022</v>
      </c>
    </row>
    <row r="142" spans="1:10" ht="15">
      <c r="A142" t="s">
        <v>648</v>
      </c>
      <c r="B142" t="s">
        <v>649</v>
      </c>
      <c r="C142">
        <v>377089</v>
      </c>
      <c r="D142">
        <v>4.1</v>
      </c>
      <c r="E142">
        <v>65.6</v>
      </c>
      <c r="F142" t="s">
        <v>616</v>
      </c>
      <c r="G142">
        <v>-1.1</v>
      </c>
      <c r="H142">
        <v>64.5</v>
      </c>
      <c r="I142" t="s">
        <v>616</v>
      </c>
      <c r="J142" s="6" t="str">
        <f t="shared" si="2"/>
        <v>http://gcm.io/Legislator/377089</v>
      </c>
    </row>
    <row r="143" spans="1:10" ht="15">
      <c r="A143" t="s">
        <v>651</v>
      </c>
      <c r="B143" t="s">
        <v>652</v>
      </c>
      <c r="C143">
        <v>377007</v>
      </c>
      <c r="D143">
        <v>9.2</v>
      </c>
      <c r="E143">
        <v>62.1</v>
      </c>
      <c r="F143" t="s">
        <v>616</v>
      </c>
      <c r="G143">
        <v>2.2</v>
      </c>
      <c r="H143">
        <v>64.3</v>
      </c>
      <c r="I143" t="s">
        <v>616</v>
      </c>
      <c r="J143" s="6" t="str">
        <f t="shared" si="2"/>
        <v>http://gcm.io/Legislator/377007</v>
      </c>
    </row>
    <row r="144" spans="1:10" ht="15">
      <c r="A144" t="s">
        <v>655</v>
      </c>
      <c r="B144" t="s">
        <v>656</v>
      </c>
      <c r="C144">
        <v>377002</v>
      </c>
      <c r="D144">
        <v>13.3</v>
      </c>
      <c r="E144">
        <v>64.2</v>
      </c>
      <c r="F144" t="s">
        <v>616</v>
      </c>
      <c r="G144">
        <v>0</v>
      </c>
      <c r="H144">
        <v>64.2</v>
      </c>
      <c r="I144" t="s">
        <v>616</v>
      </c>
      <c r="J144" s="6" t="str">
        <f t="shared" si="2"/>
        <v>http://gcm.io/Legislator/377002</v>
      </c>
    </row>
    <row r="145" spans="1:10" ht="15">
      <c r="A145" t="s">
        <v>660</v>
      </c>
      <c r="B145" t="s">
        <v>661</v>
      </c>
      <c r="C145">
        <v>377210</v>
      </c>
      <c r="D145">
        <v>39.8</v>
      </c>
      <c r="E145">
        <v>62.9</v>
      </c>
      <c r="F145" t="s">
        <v>616</v>
      </c>
      <c r="G145">
        <v>1.1</v>
      </c>
      <c r="H145">
        <v>64</v>
      </c>
      <c r="I145" t="s">
        <v>616</v>
      </c>
      <c r="J145" s="6" t="str">
        <f t="shared" si="2"/>
        <v>http://gcm.io/Legislator/377210</v>
      </c>
    </row>
    <row r="146" spans="1:10" ht="15">
      <c r="A146" t="s">
        <v>665</v>
      </c>
      <c r="B146" t="s">
        <v>666</v>
      </c>
      <c r="C146">
        <v>377273</v>
      </c>
      <c r="D146">
        <v>73.5</v>
      </c>
      <c r="E146">
        <v>62.1</v>
      </c>
      <c r="F146" t="s">
        <v>424</v>
      </c>
      <c r="G146">
        <v>1.9</v>
      </c>
      <c r="H146">
        <v>64</v>
      </c>
      <c r="I146" t="s">
        <v>424</v>
      </c>
      <c r="J146" s="6" t="str">
        <f t="shared" si="2"/>
        <v>http://gcm.io/Legislator/377273</v>
      </c>
    </row>
    <row r="147" spans="1:10" ht="15">
      <c r="A147" t="s">
        <v>669</v>
      </c>
      <c r="B147" t="s">
        <v>670</v>
      </c>
      <c r="C147">
        <v>376993</v>
      </c>
      <c r="D147">
        <v>7.1</v>
      </c>
      <c r="E147">
        <v>63.2</v>
      </c>
      <c r="F147" t="s">
        <v>616</v>
      </c>
      <c r="G147">
        <v>0.5</v>
      </c>
      <c r="H147">
        <v>63.7</v>
      </c>
      <c r="I147" t="s">
        <v>616</v>
      </c>
      <c r="J147" s="6" t="str">
        <f t="shared" si="2"/>
        <v>http://gcm.io/Legislator/376993</v>
      </c>
    </row>
    <row r="148" spans="1:10" ht="15">
      <c r="A148" t="s">
        <v>672</v>
      </c>
      <c r="B148" t="s">
        <v>673</v>
      </c>
      <c r="C148">
        <v>376996</v>
      </c>
      <c r="D148">
        <v>70.4</v>
      </c>
      <c r="E148">
        <v>63.2</v>
      </c>
      <c r="F148" t="s">
        <v>424</v>
      </c>
      <c r="G148">
        <v>0.5</v>
      </c>
      <c r="H148">
        <v>63.7</v>
      </c>
      <c r="I148" t="s">
        <v>424</v>
      </c>
      <c r="J148" s="6" t="str">
        <f t="shared" si="2"/>
        <v>http://gcm.io/Legislator/376996</v>
      </c>
    </row>
    <row r="149" spans="1:10" ht="15">
      <c r="A149" t="s">
        <v>676</v>
      </c>
      <c r="B149" t="s">
        <v>677</v>
      </c>
      <c r="C149">
        <v>376528</v>
      </c>
      <c r="D149">
        <v>69.4</v>
      </c>
      <c r="E149">
        <v>62.4</v>
      </c>
      <c r="F149" t="s">
        <v>424</v>
      </c>
      <c r="G149">
        <v>0.5</v>
      </c>
      <c r="H149">
        <v>62.9</v>
      </c>
      <c r="I149" t="s">
        <v>424</v>
      </c>
      <c r="J149" s="6" t="str">
        <f t="shared" si="2"/>
        <v>http://gcm.io/Legislator/376528</v>
      </c>
    </row>
    <row r="150" spans="1:10" ht="15">
      <c r="A150" t="s">
        <v>679</v>
      </c>
      <c r="B150" t="s">
        <v>680</v>
      </c>
      <c r="C150">
        <v>372821</v>
      </c>
      <c r="D150">
        <v>22.4</v>
      </c>
      <c r="E150">
        <v>62.1</v>
      </c>
      <c r="F150" t="s">
        <v>616</v>
      </c>
      <c r="G150">
        <v>0.5</v>
      </c>
      <c r="H150">
        <v>62.6</v>
      </c>
      <c r="I150" t="s">
        <v>616</v>
      </c>
      <c r="J150" s="6" t="str">
        <f t="shared" si="2"/>
        <v>http://gcm.io/Legislator/372821</v>
      </c>
    </row>
    <row r="151" spans="1:10" ht="15">
      <c r="A151" t="s">
        <v>683</v>
      </c>
      <c r="B151" t="s">
        <v>684</v>
      </c>
      <c r="C151">
        <v>377250</v>
      </c>
      <c r="D151">
        <v>12.2</v>
      </c>
      <c r="E151">
        <v>62.9</v>
      </c>
      <c r="F151" t="s">
        <v>616</v>
      </c>
      <c r="G151">
        <v>-0.5</v>
      </c>
      <c r="H151">
        <v>62.4</v>
      </c>
      <c r="I151" t="s">
        <v>616</v>
      </c>
      <c r="J151" s="6" t="str">
        <f t="shared" si="2"/>
        <v>http://gcm.io/Legislator/377250</v>
      </c>
    </row>
    <row r="152" spans="1:10" ht="15">
      <c r="A152" t="s">
        <v>686</v>
      </c>
      <c r="B152" t="s">
        <v>687</v>
      </c>
      <c r="C152">
        <v>377065</v>
      </c>
      <c r="D152">
        <v>39.8</v>
      </c>
      <c r="E152">
        <v>62.1</v>
      </c>
      <c r="F152" t="s">
        <v>616</v>
      </c>
      <c r="G152">
        <v>0</v>
      </c>
      <c r="H152">
        <v>62.1</v>
      </c>
      <c r="I152" t="s">
        <v>616</v>
      </c>
      <c r="J152" s="6" t="str">
        <f t="shared" si="2"/>
        <v>http://gcm.io/Legislator/377065</v>
      </c>
    </row>
    <row r="153" spans="1:10" ht="15">
      <c r="A153" t="s">
        <v>691</v>
      </c>
      <c r="B153" t="s">
        <v>692</v>
      </c>
      <c r="C153">
        <v>376083</v>
      </c>
      <c r="D153">
        <v>6.1</v>
      </c>
      <c r="E153">
        <v>61.6</v>
      </c>
      <c r="F153" t="s">
        <v>616</v>
      </c>
      <c r="G153">
        <v>0.5</v>
      </c>
      <c r="H153">
        <v>62.1</v>
      </c>
      <c r="I153" t="s">
        <v>616</v>
      </c>
      <c r="J153" s="6" t="str">
        <f t="shared" si="2"/>
        <v>http://gcm.io/Legislator/376083</v>
      </c>
    </row>
    <row r="154" spans="1:10" ht="15">
      <c r="A154" t="s">
        <v>694</v>
      </c>
      <c r="B154" t="s">
        <v>695</v>
      </c>
      <c r="C154">
        <v>376848</v>
      </c>
      <c r="D154">
        <v>3.1</v>
      </c>
      <c r="E154">
        <v>62.1</v>
      </c>
      <c r="F154" t="s">
        <v>616</v>
      </c>
      <c r="G154">
        <v>0</v>
      </c>
      <c r="H154">
        <v>62.1</v>
      </c>
      <c r="I154" t="s">
        <v>616</v>
      </c>
      <c r="J154" s="6" t="str">
        <f t="shared" si="2"/>
        <v>http://gcm.io/Legislator/376848</v>
      </c>
    </row>
    <row r="155" spans="1:10" ht="15">
      <c r="A155" t="s">
        <v>698</v>
      </c>
      <c r="B155" t="s">
        <v>699</v>
      </c>
      <c r="C155">
        <v>376932</v>
      </c>
      <c r="D155">
        <v>25.5</v>
      </c>
      <c r="E155">
        <v>61.8</v>
      </c>
      <c r="F155" t="s">
        <v>616</v>
      </c>
      <c r="G155">
        <v>0</v>
      </c>
      <c r="H155">
        <v>61.8</v>
      </c>
      <c r="I155" t="s">
        <v>616</v>
      </c>
      <c r="J155" s="6" t="str">
        <f t="shared" si="2"/>
        <v>http://gcm.io/Legislator/376932</v>
      </c>
    </row>
    <row r="156" spans="1:10" ht="15">
      <c r="A156" t="s">
        <v>701</v>
      </c>
      <c r="B156" t="s">
        <v>702</v>
      </c>
      <c r="C156">
        <v>376426</v>
      </c>
      <c r="D156">
        <v>32.7</v>
      </c>
      <c r="E156">
        <v>61.6</v>
      </c>
      <c r="F156" t="s">
        <v>616</v>
      </c>
      <c r="G156">
        <v>0</v>
      </c>
      <c r="H156">
        <v>61.6</v>
      </c>
      <c r="I156" t="s">
        <v>616</v>
      </c>
      <c r="J156" s="6" t="str">
        <f t="shared" si="2"/>
        <v>http://gcm.io/Legislator/376426</v>
      </c>
    </row>
    <row r="157" spans="1:10" ht="15">
      <c r="A157" t="s">
        <v>705</v>
      </c>
      <c r="B157" t="s">
        <v>706</v>
      </c>
      <c r="C157">
        <v>377220</v>
      </c>
      <c r="D157">
        <v>37.8</v>
      </c>
      <c r="E157">
        <v>61.6</v>
      </c>
      <c r="F157" t="s">
        <v>616</v>
      </c>
      <c r="G157">
        <v>0</v>
      </c>
      <c r="H157">
        <v>61.6</v>
      </c>
      <c r="I157" t="s">
        <v>616</v>
      </c>
      <c r="J157" s="6" t="str">
        <f t="shared" si="2"/>
        <v>http://gcm.io/Legislator/377220</v>
      </c>
    </row>
    <row r="158" spans="1:10" ht="15">
      <c r="A158" t="s">
        <v>709</v>
      </c>
      <c r="B158" t="s">
        <v>710</v>
      </c>
      <c r="C158">
        <v>376395</v>
      </c>
      <c r="D158">
        <v>38.8</v>
      </c>
      <c r="E158">
        <v>60.5</v>
      </c>
      <c r="F158" t="s">
        <v>616</v>
      </c>
      <c r="G158">
        <v>1.1</v>
      </c>
      <c r="H158">
        <v>61.6</v>
      </c>
      <c r="I158" t="s">
        <v>616</v>
      </c>
      <c r="J158" s="6" t="str">
        <f t="shared" si="2"/>
        <v>http://gcm.io/Legislator/376395</v>
      </c>
    </row>
    <row r="159" spans="1:10" ht="15">
      <c r="A159" t="s">
        <v>714</v>
      </c>
      <c r="B159" t="s">
        <v>715</v>
      </c>
      <c r="C159">
        <v>376973</v>
      </c>
      <c r="D159">
        <v>70.4</v>
      </c>
      <c r="E159">
        <v>59.2</v>
      </c>
      <c r="F159" t="s">
        <v>424</v>
      </c>
      <c r="G159">
        <v>2.2</v>
      </c>
      <c r="H159">
        <v>61.400000000000006</v>
      </c>
      <c r="I159" t="s">
        <v>424</v>
      </c>
      <c r="J159" s="6" t="str">
        <f t="shared" si="2"/>
        <v>http://gcm.io/Legislator/376973</v>
      </c>
    </row>
    <row r="160" spans="1:10" ht="15">
      <c r="A160" t="s">
        <v>717</v>
      </c>
      <c r="B160" t="s">
        <v>718</v>
      </c>
      <c r="C160">
        <v>377187</v>
      </c>
      <c r="D160">
        <v>22.4</v>
      </c>
      <c r="E160">
        <v>62.6</v>
      </c>
      <c r="F160" t="s">
        <v>616</v>
      </c>
      <c r="G160">
        <v>-1.3</v>
      </c>
      <c r="H160">
        <v>61.300000000000004</v>
      </c>
      <c r="I160" t="s">
        <v>616</v>
      </c>
      <c r="J160" s="6" t="str">
        <f t="shared" si="2"/>
        <v>http://gcm.io/Legislator/377187</v>
      </c>
    </row>
    <row r="161" spans="1:10" ht="15">
      <c r="A161" t="s">
        <v>720</v>
      </c>
      <c r="B161" t="s">
        <v>721</v>
      </c>
      <c r="C161">
        <v>376854</v>
      </c>
      <c r="D161">
        <v>44.9</v>
      </c>
      <c r="E161">
        <v>60.8</v>
      </c>
      <c r="F161" t="s">
        <v>616</v>
      </c>
      <c r="G161">
        <v>0.3</v>
      </c>
      <c r="H161">
        <v>61.099999999999994</v>
      </c>
      <c r="I161" t="s">
        <v>616</v>
      </c>
      <c r="J161" s="6" t="str">
        <f t="shared" si="2"/>
        <v>http://gcm.io/Legislator/376854</v>
      </c>
    </row>
    <row r="162" spans="1:10" ht="15">
      <c r="A162" t="s">
        <v>725</v>
      </c>
      <c r="B162" t="s">
        <v>726</v>
      </c>
      <c r="C162">
        <v>377024</v>
      </c>
      <c r="D162">
        <v>50</v>
      </c>
      <c r="E162">
        <v>61</v>
      </c>
      <c r="F162" t="s">
        <v>424</v>
      </c>
      <c r="G162">
        <v>0</v>
      </c>
      <c r="H162">
        <v>61</v>
      </c>
      <c r="I162" t="s">
        <v>424</v>
      </c>
      <c r="J162" s="6" t="str">
        <f t="shared" si="2"/>
        <v>http://gcm.io/Legislator/377024</v>
      </c>
    </row>
    <row r="163" spans="1:10" ht="15">
      <c r="A163" t="s">
        <v>728</v>
      </c>
      <c r="B163" t="s">
        <v>729</v>
      </c>
      <c r="C163">
        <v>376897</v>
      </c>
      <c r="D163">
        <v>0</v>
      </c>
      <c r="E163">
        <v>60.8</v>
      </c>
      <c r="F163" t="s">
        <v>616</v>
      </c>
      <c r="G163">
        <v>0</v>
      </c>
      <c r="H163">
        <v>60.8</v>
      </c>
      <c r="I163" t="s">
        <v>616</v>
      </c>
      <c r="J163" s="6" t="str">
        <f t="shared" si="2"/>
        <v>http://gcm.io/Legislator/376897</v>
      </c>
    </row>
    <row r="164" spans="1:10" ht="15">
      <c r="A164" t="s">
        <v>732</v>
      </c>
      <c r="B164" t="s">
        <v>733</v>
      </c>
      <c r="C164">
        <v>377323</v>
      </c>
      <c r="D164">
        <v>9.2</v>
      </c>
      <c r="E164">
        <v>60.8</v>
      </c>
      <c r="F164" t="s">
        <v>616</v>
      </c>
      <c r="G164">
        <v>0</v>
      </c>
      <c r="H164">
        <v>60.8</v>
      </c>
      <c r="I164" t="s">
        <v>616</v>
      </c>
      <c r="J164" s="6" t="str">
        <f t="shared" si="2"/>
        <v>http://gcm.io/Legislator/377323</v>
      </c>
    </row>
    <row r="165" spans="1:10" ht="15">
      <c r="A165" t="s">
        <v>736</v>
      </c>
      <c r="B165" t="s">
        <v>737</v>
      </c>
      <c r="C165">
        <v>377275</v>
      </c>
      <c r="D165">
        <v>3.1</v>
      </c>
      <c r="E165">
        <v>60.8</v>
      </c>
      <c r="F165" t="s">
        <v>616</v>
      </c>
      <c r="G165">
        <v>0</v>
      </c>
      <c r="H165">
        <v>60.8</v>
      </c>
      <c r="I165" t="s">
        <v>616</v>
      </c>
      <c r="J165" s="6" t="str">
        <f t="shared" si="2"/>
        <v>http://gcm.io/Legislator/377275</v>
      </c>
    </row>
    <row r="166" spans="1:10" ht="15">
      <c r="A166" t="s">
        <v>740</v>
      </c>
      <c r="B166" t="s">
        <v>741</v>
      </c>
      <c r="C166">
        <v>377232</v>
      </c>
      <c r="D166">
        <v>80.6</v>
      </c>
      <c r="E166">
        <v>58.3</v>
      </c>
      <c r="F166" t="s">
        <v>424</v>
      </c>
      <c r="G166">
        <v>2.2</v>
      </c>
      <c r="H166">
        <v>60.5</v>
      </c>
      <c r="I166" t="s">
        <v>424</v>
      </c>
      <c r="J166" s="6" t="str">
        <f t="shared" si="2"/>
        <v>http://gcm.io/Legislator/377232</v>
      </c>
    </row>
    <row r="167" spans="1:10" ht="15">
      <c r="A167" t="s">
        <v>743</v>
      </c>
      <c r="B167" t="s">
        <v>744</v>
      </c>
      <c r="C167">
        <v>330795</v>
      </c>
      <c r="D167">
        <v>0</v>
      </c>
      <c r="E167">
        <v>59.7</v>
      </c>
      <c r="F167" t="s">
        <v>746</v>
      </c>
      <c r="G167">
        <v>0.8</v>
      </c>
      <c r="H167">
        <v>60.5</v>
      </c>
      <c r="I167" t="s">
        <v>616</v>
      </c>
      <c r="J167" s="6" t="str">
        <f t="shared" si="2"/>
        <v>http://gcm.io/Legislator/330795</v>
      </c>
    </row>
    <row r="168" spans="1:10" ht="15">
      <c r="A168" t="s">
        <v>747</v>
      </c>
      <c r="B168" t="s">
        <v>748</v>
      </c>
      <c r="C168">
        <v>376302</v>
      </c>
      <c r="D168">
        <v>3.1</v>
      </c>
      <c r="E168">
        <v>62.6</v>
      </c>
      <c r="F168" t="s">
        <v>616</v>
      </c>
      <c r="G168">
        <v>-2.7</v>
      </c>
      <c r="H168">
        <v>59.9</v>
      </c>
      <c r="I168" t="s">
        <v>746</v>
      </c>
      <c r="J168" s="6" t="str">
        <f t="shared" si="2"/>
        <v>http://gcm.io/Legislator/376302</v>
      </c>
    </row>
    <row r="169" spans="1:10" ht="15">
      <c r="A169" t="s">
        <v>750</v>
      </c>
      <c r="B169" t="s">
        <v>751</v>
      </c>
      <c r="C169">
        <v>375453</v>
      </c>
      <c r="D169">
        <v>16.3</v>
      </c>
      <c r="E169">
        <v>64.8</v>
      </c>
      <c r="F169" t="s">
        <v>616</v>
      </c>
      <c r="G169">
        <v>-5.1</v>
      </c>
      <c r="H169">
        <v>59.699999999999996</v>
      </c>
      <c r="I169" t="s">
        <v>746</v>
      </c>
      <c r="J169" s="6" t="str">
        <f t="shared" si="2"/>
        <v>http://gcm.io/Legislator/375453</v>
      </c>
    </row>
    <row r="170" spans="1:10" ht="15">
      <c r="A170" t="s">
        <v>754</v>
      </c>
      <c r="B170" t="s">
        <v>755</v>
      </c>
      <c r="C170">
        <v>377155</v>
      </c>
      <c r="D170">
        <v>4.1</v>
      </c>
      <c r="E170">
        <v>59.4</v>
      </c>
      <c r="F170" t="s">
        <v>746</v>
      </c>
      <c r="G170">
        <v>0</v>
      </c>
      <c r="H170">
        <v>59.4</v>
      </c>
      <c r="I170" t="s">
        <v>746</v>
      </c>
      <c r="J170" s="6" t="str">
        <f t="shared" si="2"/>
        <v>http://gcm.io/Legislator/377155</v>
      </c>
    </row>
    <row r="171" spans="1:10" ht="15">
      <c r="A171" t="s">
        <v>758</v>
      </c>
      <c r="B171" t="s">
        <v>759</v>
      </c>
      <c r="C171">
        <v>376966</v>
      </c>
      <c r="D171">
        <v>2</v>
      </c>
      <c r="E171">
        <v>60.2</v>
      </c>
      <c r="F171" t="s">
        <v>616</v>
      </c>
      <c r="G171">
        <v>-1.3</v>
      </c>
      <c r="H171">
        <v>58.900000000000006</v>
      </c>
      <c r="I171" t="s">
        <v>746</v>
      </c>
      <c r="J171" s="6" t="str">
        <f t="shared" si="2"/>
        <v>http://gcm.io/Legislator/376966</v>
      </c>
    </row>
    <row r="172" spans="1:10" ht="15">
      <c r="A172" t="s">
        <v>761</v>
      </c>
      <c r="B172" t="s">
        <v>762</v>
      </c>
      <c r="C172">
        <v>377037</v>
      </c>
      <c r="D172">
        <v>86.7</v>
      </c>
      <c r="E172">
        <v>55.4</v>
      </c>
      <c r="F172" t="s">
        <v>424</v>
      </c>
      <c r="G172">
        <v>3.5</v>
      </c>
      <c r="H172">
        <v>58.9</v>
      </c>
      <c r="I172" t="s">
        <v>424</v>
      </c>
      <c r="J172" s="6" t="str">
        <f t="shared" si="2"/>
        <v>http://gcm.io/Legislator/377037</v>
      </c>
    </row>
    <row r="173" spans="1:10" ht="15">
      <c r="A173" t="s">
        <v>764</v>
      </c>
      <c r="B173" t="s">
        <v>765</v>
      </c>
      <c r="C173">
        <v>376871</v>
      </c>
      <c r="D173">
        <v>28.6</v>
      </c>
      <c r="E173">
        <v>57.5</v>
      </c>
      <c r="F173" t="s">
        <v>746</v>
      </c>
      <c r="G173">
        <v>1.1</v>
      </c>
      <c r="H173">
        <v>58.6</v>
      </c>
      <c r="I173" t="s">
        <v>746</v>
      </c>
      <c r="J173" s="6" t="str">
        <f t="shared" si="2"/>
        <v>http://gcm.io/Legislator/376871</v>
      </c>
    </row>
    <row r="174" spans="1:10" ht="15">
      <c r="A174" t="s">
        <v>769</v>
      </c>
      <c r="B174" t="s">
        <v>770</v>
      </c>
      <c r="C174">
        <v>376192</v>
      </c>
      <c r="D174">
        <v>13.3</v>
      </c>
      <c r="E174">
        <v>57.8</v>
      </c>
      <c r="F174" t="s">
        <v>746</v>
      </c>
      <c r="G174">
        <v>0</v>
      </c>
      <c r="H174">
        <v>57.8</v>
      </c>
      <c r="I174" t="s">
        <v>746</v>
      </c>
      <c r="J174" s="6" t="str">
        <f t="shared" si="2"/>
        <v>http://gcm.io/Legislator/376192</v>
      </c>
    </row>
    <row r="175" spans="1:10" ht="15">
      <c r="A175" t="s">
        <v>772</v>
      </c>
      <c r="B175" t="s">
        <v>773</v>
      </c>
      <c r="C175">
        <v>377206</v>
      </c>
      <c r="D175">
        <v>1</v>
      </c>
      <c r="E175">
        <v>57.3</v>
      </c>
      <c r="F175" t="s">
        <v>746</v>
      </c>
      <c r="G175">
        <v>0</v>
      </c>
      <c r="H175">
        <v>57.3</v>
      </c>
      <c r="I175" t="s">
        <v>746</v>
      </c>
      <c r="J175" s="6" t="str">
        <f t="shared" si="2"/>
        <v>http://gcm.io/Legislator/377206</v>
      </c>
    </row>
    <row r="176" spans="1:10" ht="15">
      <c r="A176" t="s">
        <v>776</v>
      </c>
      <c r="B176" t="s">
        <v>777</v>
      </c>
      <c r="C176">
        <v>376314</v>
      </c>
      <c r="D176">
        <v>12.2</v>
      </c>
      <c r="E176">
        <v>57.5</v>
      </c>
      <c r="F176" t="s">
        <v>746</v>
      </c>
      <c r="G176">
        <v>-0.5</v>
      </c>
      <c r="H176">
        <v>57</v>
      </c>
      <c r="I176" t="s">
        <v>746</v>
      </c>
      <c r="J176" s="6" t="str">
        <f t="shared" si="2"/>
        <v>http://gcm.io/Legislator/376314</v>
      </c>
    </row>
    <row r="177" spans="1:10" ht="15">
      <c r="A177" t="s">
        <v>779</v>
      </c>
      <c r="B177" t="s">
        <v>780</v>
      </c>
      <c r="C177">
        <v>376832</v>
      </c>
      <c r="D177">
        <v>6.1</v>
      </c>
      <c r="E177">
        <v>61.6</v>
      </c>
      <c r="F177" t="s">
        <v>616</v>
      </c>
      <c r="G177">
        <v>-4.6</v>
      </c>
      <c r="H177">
        <v>57</v>
      </c>
      <c r="I177" t="s">
        <v>746</v>
      </c>
      <c r="J177" s="6" t="str">
        <f t="shared" si="2"/>
        <v>http://gcm.io/Legislator/376832</v>
      </c>
    </row>
    <row r="178" spans="1:10" ht="15">
      <c r="A178" t="s">
        <v>783</v>
      </c>
      <c r="B178" t="s">
        <v>784</v>
      </c>
      <c r="C178">
        <v>376495</v>
      </c>
      <c r="D178">
        <v>6.1</v>
      </c>
      <c r="E178">
        <v>57</v>
      </c>
      <c r="F178" t="s">
        <v>746</v>
      </c>
      <c r="G178">
        <v>0</v>
      </c>
      <c r="H178">
        <v>57</v>
      </c>
      <c r="I178" t="s">
        <v>746</v>
      </c>
      <c r="J178" s="6" t="str">
        <f t="shared" si="2"/>
        <v>http://gcm.io/Legislator/376495</v>
      </c>
    </row>
    <row r="179" spans="1:10" ht="15">
      <c r="A179" t="s">
        <v>787</v>
      </c>
      <c r="B179" t="s">
        <v>788</v>
      </c>
      <c r="C179">
        <v>377312</v>
      </c>
      <c r="D179">
        <v>5.1</v>
      </c>
      <c r="E179">
        <v>60.8</v>
      </c>
      <c r="F179" t="s">
        <v>616</v>
      </c>
      <c r="G179">
        <v>-3.8</v>
      </c>
      <c r="H179">
        <v>57</v>
      </c>
      <c r="I179" t="s">
        <v>746</v>
      </c>
      <c r="J179" s="6" t="str">
        <f t="shared" si="2"/>
        <v>http://gcm.io/Legislator/377312</v>
      </c>
    </row>
    <row r="180" spans="1:10" ht="15">
      <c r="A180" t="s">
        <v>791</v>
      </c>
      <c r="B180" t="s">
        <v>792</v>
      </c>
      <c r="C180">
        <v>376247</v>
      </c>
      <c r="D180">
        <v>74.5</v>
      </c>
      <c r="E180">
        <v>56.7</v>
      </c>
      <c r="F180" t="s">
        <v>424</v>
      </c>
      <c r="G180">
        <v>0</v>
      </c>
      <c r="H180">
        <v>56.7</v>
      </c>
      <c r="I180" t="s">
        <v>424</v>
      </c>
      <c r="J180" s="6" t="str">
        <f t="shared" si="2"/>
        <v>http://gcm.io/Legislator/376247</v>
      </c>
    </row>
    <row r="181" spans="1:10" ht="15">
      <c r="A181" t="s">
        <v>795</v>
      </c>
      <c r="B181" t="s">
        <v>796</v>
      </c>
      <c r="C181">
        <v>376632</v>
      </c>
      <c r="D181">
        <v>3.1</v>
      </c>
      <c r="E181">
        <v>56.7</v>
      </c>
      <c r="F181" t="s">
        <v>746</v>
      </c>
      <c r="G181">
        <v>0</v>
      </c>
      <c r="H181">
        <v>56.7</v>
      </c>
      <c r="I181" t="s">
        <v>746</v>
      </c>
      <c r="J181" s="6" t="str">
        <f t="shared" si="2"/>
        <v>http://gcm.io/Legislator/376632</v>
      </c>
    </row>
    <row r="182" spans="1:10" ht="15">
      <c r="A182" t="s">
        <v>797</v>
      </c>
      <c r="B182" t="s">
        <v>798</v>
      </c>
      <c r="C182">
        <v>376711</v>
      </c>
      <c r="D182">
        <v>38.8</v>
      </c>
      <c r="E182">
        <v>56.5</v>
      </c>
      <c r="F182" t="s">
        <v>746</v>
      </c>
      <c r="G182">
        <v>0</v>
      </c>
      <c r="H182">
        <v>56.5</v>
      </c>
      <c r="I182" t="s">
        <v>746</v>
      </c>
      <c r="J182" s="6" t="str">
        <f t="shared" si="2"/>
        <v>http://gcm.io/Legislator/376711</v>
      </c>
    </row>
    <row r="183" spans="1:10" ht="15">
      <c r="A183" t="s">
        <v>800</v>
      </c>
      <c r="B183" t="s">
        <v>801</v>
      </c>
      <c r="C183">
        <v>377286</v>
      </c>
      <c r="D183">
        <v>3.1</v>
      </c>
      <c r="E183">
        <v>56.5</v>
      </c>
      <c r="F183" t="s">
        <v>746</v>
      </c>
      <c r="G183">
        <v>0</v>
      </c>
      <c r="H183">
        <v>56.5</v>
      </c>
      <c r="I183" t="s">
        <v>746</v>
      </c>
      <c r="J183" s="6" t="str">
        <f t="shared" si="2"/>
        <v>http://gcm.io/Legislator/377286</v>
      </c>
    </row>
    <row r="184" spans="1:10" ht="15">
      <c r="A184" t="s">
        <v>804</v>
      </c>
      <c r="B184" t="s">
        <v>805</v>
      </c>
      <c r="C184">
        <v>376341</v>
      </c>
      <c r="D184">
        <v>54.1</v>
      </c>
      <c r="E184">
        <v>56.2</v>
      </c>
      <c r="F184" t="s">
        <v>424</v>
      </c>
      <c r="G184">
        <v>0</v>
      </c>
      <c r="H184">
        <v>56.2</v>
      </c>
      <c r="I184" t="s">
        <v>424</v>
      </c>
      <c r="J184" s="6" t="str">
        <f t="shared" si="2"/>
        <v>http://gcm.io/Legislator/376341</v>
      </c>
    </row>
    <row r="185" spans="1:10" ht="15">
      <c r="A185" t="s">
        <v>809</v>
      </c>
      <c r="B185" t="s">
        <v>810</v>
      </c>
      <c r="C185">
        <v>377173</v>
      </c>
      <c r="D185">
        <v>49</v>
      </c>
      <c r="E185">
        <v>56.2</v>
      </c>
      <c r="F185" t="s">
        <v>746</v>
      </c>
      <c r="G185">
        <v>0</v>
      </c>
      <c r="H185">
        <v>56.2</v>
      </c>
      <c r="I185" t="s">
        <v>746</v>
      </c>
      <c r="J185" s="6" t="str">
        <f t="shared" si="2"/>
        <v>http://gcm.io/Legislator/377173</v>
      </c>
    </row>
    <row r="186" spans="1:10" ht="15">
      <c r="A186" t="s">
        <v>813</v>
      </c>
      <c r="B186" t="s">
        <v>814</v>
      </c>
      <c r="C186">
        <v>376126</v>
      </c>
      <c r="D186">
        <v>0</v>
      </c>
      <c r="E186">
        <v>55.9</v>
      </c>
      <c r="F186" t="s">
        <v>746</v>
      </c>
      <c r="G186">
        <v>0</v>
      </c>
      <c r="H186">
        <v>55.9</v>
      </c>
      <c r="I186" t="s">
        <v>746</v>
      </c>
      <c r="J186" s="6" t="str">
        <f t="shared" si="2"/>
        <v>http://gcm.io/Legislator/376126</v>
      </c>
    </row>
    <row r="187" spans="1:10" ht="15">
      <c r="A187" t="s">
        <v>815</v>
      </c>
      <c r="B187" t="s">
        <v>816</v>
      </c>
      <c r="C187">
        <v>375692</v>
      </c>
      <c r="D187">
        <v>7.1</v>
      </c>
      <c r="E187">
        <v>55.9</v>
      </c>
      <c r="F187" t="s">
        <v>746</v>
      </c>
      <c r="G187">
        <v>0</v>
      </c>
      <c r="H187">
        <v>55.9</v>
      </c>
      <c r="I187" t="s">
        <v>746</v>
      </c>
      <c r="J187" s="6" t="str">
        <f t="shared" si="2"/>
        <v>http://gcm.io/Legislator/375692</v>
      </c>
    </row>
    <row r="188" spans="1:10" ht="15">
      <c r="A188" t="s">
        <v>818</v>
      </c>
      <c r="B188" t="s">
        <v>819</v>
      </c>
      <c r="C188">
        <v>374900</v>
      </c>
      <c r="D188">
        <v>13.3</v>
      </c>
      <c r="E188">
        <v>55.9</v>
      </c>
      <c r="F188" t="s">
        <v>746</v>
      </c>
      <c r="G188">
        <v>-0.3</v>
      </c>
      <c r="H188">
        <v>55.6</v>
      </c>
      <c r="I188" t="s">
        <v>746</v>
      </c>
      <c r="J188" s="6" t="str">
        <f t="shared" si="2"/>
        <v>http://gcm.io/Legislator/374900</v>
      </c>
    </row>
    <row r="189" spans="1:10" ht="15">
      <c r="A189" t="s">
        <v>822</v>
      </c>
      <c r="B189" t="s">
        <v>823</v>
      </c>
      <c r="C189">
        <v>376492</v>
      </c>
      <c r="D189">
        <v>44.9</v>
      </c>
      <c r="E189">
        <v>55.4</v>
      </c>
      <c r="F189" t="s">
        <v>746</v>
      </c>
      <c r="G189">
        <v>0</v>
      </c>
      <c r="H189">
        <v>55.4</v>
      </c>
      <c r="I189" t="s">
        <v>746</v>
      </c>
      <c r="J189" s="6" t="str">
        <f t="shared" si="2"/>
        <v>http://gcm.io/Legislator/376492</v>
      </c>
    </row>
    <row r="190" spans="1:10" ht="15">
      <c r="A190" t="s">
        <v>825</v>
      </c>
      <c r="B190" t="s">
        <v>826</v>
      </c>
      <c r="C190">
        <v>377255</v>
      </c>
      <c r="D190">
        <v>15.3</v>
      </c>
      <c r="E190">
        <v>55.9</v>
      </c>
      <c r="F190" t="s">
        <v>746</v>
      </c>
      <c r="G190">
        <v>-0.5</v>
      </c>
      <c r="H190">
        <v>55.4</v>
      </c>
      <c r="I190" t="s">
        <v>746</v>
      </c>
      <c r="J190" s="6" t="str">
        <f t="shared" si="2"/>
        <v>http://gcm.io/Legislator/377255</v>
      </c>
    </row>
    <row r="191" spans="1:10" ht="15">
      <c r="A191" t="s">
        <v>829</v>
      </c>
      <c r="B191" t="s">
        <v>830</v>
      </c>
      <c r="C191">
        <v>376127</v>
      </c>
      <c r="D191">
        <v>20.4</v>
      </c>
      <c r="E191">
        <v>55.1</v>
      </c>
      <c r="F191" t="s">
        <v>746</v>
      </c>
      <c r="G191">
        <v>0</v>
      </c>
      <c r="H191">
        <v>55.1</v>
      </c>
      <c r="I191" t="s">
        <v>746</v>
      </c>
      <c r="J191" s="6" t="str">
        <f t="shared" si="2"/>
        <v>http://gcm.io/Legislator/376127</v>
      </c>
    </row>
    <row r="192" spans="1:10" ht="15">
      <c r="A192" t="s">
        <v>832</v>
      </c>
      <c r="B192" t="s">
        <v>833</v>
      </c>
      <c r="C192">
        <v>377235</v>
      </c>
      <c r="D192">
        <v>24.5</v>
      </c>
      <c r="E192">
        <v>54.8</v>
      </c>
      <c r="F192" t="s">
        <v>746</v>
      </c>
      <c r="G192">
        <v>0.3</v>
      </c>
      <c r="H192">
        <v>55.099999999999994</v>
      </c>
      <c r="I192" t="s">
        <v>746</v>
      </c>
      <c r="J192" s="6" t="str">
        <f t="shared" si="2"/>
        <v>http://gcm.io/Legislator/377235</v>
      </c>
    </row>
    <row r="193" spans="1:10" ht="15">
      <c r="A193" t="s">
        <v>837</v>
      </c>
      <c r="B193" t="s">
        <v>838</v>
      </c>
      <c r="C193">
        <v>377154</v>
      </c>
      <c r="D193">
        <v>11.2</v>
      </c>
      <c r="E193">
        <v>55.1</v>
      </c>
      <c r="F193" t="s">
        <v>746</v>
      </c>
      <c r="G193">
        <v>0</v>
      </c>
      <c r="H193">
        <v>55.1</v>
      </c>
      <c r="I193" t="s">
        <v>746</v>
      </c>
      <c r="J193" s="6" t="str">
        <f t="shared" si="2"/>
        <v>http://gcm.io/Legislator/377154</v>
      </c>
    </row>
    <row r="194" spans="1:10" ht="15">
      <c r="A194" t="s">
        <v>840</v>
      </c>
      <c r="B194" t="s">
        <v>841</v>
      </c>
      <c r="C194">
        <v>377147</v>
      </c>
      <c r="D194">
        <v>11.2</v>
      </c>
      <c r="E194">
        <v>54.8</v>
      </c>
      <c r="F194" t="s">
        <v>746</v>
      </c>
      <c r="G194">
        <v>0</v>
      </c>
      <c r="H194">
        <v>54.8</v>
      </c>
      <c r="I194" t="s">
        <v>746</v>
      </c>
      <c r="J194" s="6" t="str">
        <f t="shared" si="2"/>
        <v>http://gcm.io/Legislator/377147</v>
      </c>
    </row>
    <row r="195" spans="1:10" ht="15">
      <c r="A195" t="s">
        <v>843</v>
      </c>
      <c r="B195" t="s">
        <v>844</v>
      </c>
      <c r="C195">
        <v>377031</v>
      </c>
      <c r="D195">
        <v>3.1</v>
      </c>
      <c r="E195">
        <v>57</v>
      </c>
      <c r="F195" t="s">
        <v>746</v>
      </c>
      <c r="G195">
        <v>-2.2</v>
      </c>
      <c r="H195">
        <v>54.8</v>
      </c>
      <c r="I195" t="s">
        <v>746</v>
      </c>
      <c r="J195" s="6" t="str">
        <f aca="true" t="shared" si="3" ref="J195:J258">HYPERLINK(CONCATENATE("http://gcm.io/Legislator/",C195))</f>
        <v>http://gcm.io/Legislator/377031</v>
      </c>
    </row>
    <row r="196" spans="1:10" ht="15">
      <c r="A196" t="s">
        <v>846</v>
      </c>
      <c r="B196" t="s">
        <v>847</v>
      </c>
      <c r="C196">
        <v>376936</v>
      </c>
      <c r="D196">
        <v>31.6</v>
      </c>
      <c r="E196">
        <v>54</v>
      </c>
      <c r="F196" t="s">
        <v>746</v>
      </c>
      <c r="G196">
        <v>0.3</v>
      </c>
      <c r="H196">
        <v>54.3</v>
      </c>
      <c r="I196" t="s">
        <v>746</v>
      </c>
      <c r="J196" s="6" t="str">
        <f t="shared" si="3"/>
        <v>http://gcm.io/Legislator/376936</v>
      </c>
    </row>
    <row r="197" spans="1:10" ht="15">
      <c r="A197" t="s">
        <v>850</v>
      </c>
      <c r="B197" t="s">
        <v>851</v>
      </c>
      <c r="C197">
        <v>376721</v>
      </c>
      <c r="D197">
        <v>7.1</v>
      </c>
      <c r="E197">
        <v>54.3</v>
      </c>
      <c r="F197" t="s">
        <v>746</v>
      </c>
      <c r="G197">
        <v>0</v>
      </c>
      <c r="H197">
        <v>54.3</v>
      </c>
      <c r="I197" t="s">
        <v>746</v>
      </c>
      <c r="J197" s="6" t="str">
        <f t="shared" si="3"/>
        <v>http://gcm.io/Legislator/376721</v>
      </c>
    </row>
    <row r="198" spans="1:10" ht="15">
      <c r="A198" t="s">
        <v>853</v>
      </c>
      <c r="B198" t="s">
        <v>854</v>
      </c>
      <c r="C198">
        <v>377249</v>
      </c>
      <c r="D198">
        <v>0</v>
      </c>
      <c r="E198">
        <v>54.3</v>
      </c>
      <c r="F198" t="s">
        <v>746</v>
      </c>
      <c r="G198">
        <v>0</v>
      </c>
      <c r="H198">
        <v>54.3</v>
      </c>
      <c r="I198" t="s">
        <v>746</v>
      </c>
      <c r="J198" s="6" t="str">
        <f t="shared" si="3"/>
        <v>http://gcm.io/Legislator/377249</v>
      </c>
    </row>
    <row r="199" spans="1:10" ht="15">
      <c r="A199" t="s">
        <v>856</v>
      </c>
      <c r="B199" t="s">
        <v>857</v>
      </c>
      <c r="C199">
        <v>376294</v>
      </c>
      <c r="D199">
        <v>51</v>
      </c>
      <c r="E199">
        <v>54.3</v>
      </c>
      <c r="F199" t="s">
        <v>424</v>
      </c>
      <c r="G199">
        <v>0</v>
      </c>
      <c r="H199">
        <v>54.3</v>
      </c>
      <c r="I199" t="s">
        <v>424</v>
      </c>
      <c r="J199" s="6" t="str">
        <f t="shared" si="3"/>
        <v>http://gcm.io/Legislator/376294</v>
      </c>
    </row>
    <row r="200" spans="1:10" ht="15">
      <c r="A200" t="s">
        <v>858</v>
      </c>
      <c r="B200" t="s">
        <v>859</v>
      </c>
      <c r="C200">
        <v>376807</v>
      </c>
      <c r="D200">
        <v>24.5</v>
      </c>
      <c r="E200">
        <v>53.8</v>
      </c>
      <c r="F200" t="s">
        <v>746</v>
      </c>
      <c r="G200">
        <v>0.3</v>
      </c>
      <c r="H200">
        <v>54.099999999999994</v>
      </c>
      <c r="I200" t="s">
        <v>746</v>
      </c>
      <c r="J200" s="6" t="str">
        <f t="shared" si="3"/>
        <v>http://gcm.io/Legislator/376807</v>
      </c>
    </row>
    <row r="201" spans="1:10" ht="15">
      <c r="A201" t="s">
        <v>863</v>
      </c>
      <c r="B201" t="s">
        <v>864</v>
      </c>
      <c r="C201">
        <v>377274</v>
      </c>
      <c r="D201">
        <v>33.7</v>
      </c>
      <c r="E201">
        <v>54</v>
      </c>
      <c r="F201" t="s">
        <v>746</v>
      </c>
      <c r="G201">
        <v>0</v>
      </c>
      <c r="H201">
        <v>54</v>
      </c>
      <c r="I201" t="s">
        <v>746</v>
      </c>
      <c r="J201" s="6" t="str">
        <f t="shared" si="3"/>
        <v>http://gcm.io/Legislator/377274</v>
      </c>
    </row>
    <row r="202" spans="1:10" ht="15">
      <c r="A202" t="s">
        <v>867</v>
      </c>
      <c r="B202" t="s">
        <v>868</v>
      </c>
      <c r="C202">
        <v>331314</v>
      </c>
      <c r="D202">
        <v>31.6</v>
      </c>
      <c r="E202">
        <v>53</v>
      </c>
      <c r="F202" t="s">
        <v>746</v>
      </c>
      <c r="G202">
        <v>0.5</v>
      </c>
      <c r="H202">
        <v>53.5</v>
      </c>
      <c r="I202" t="s">
        <v>746</v>
      </c>
      <c r="J202" s="6" t="str">
        <f t="shared" si="3"/>
        <v>http://gcm.io/Legislator/331314</v>
      </c>
    </row>
    <row r="203" spans="1:10" ht="15">
      <c r="A203" t="s">
        <v>871</v>
      </c>
      <c r="B203" t="s">
        <v>872</v>
      </c>
      <c r="C203">
        <v>376498</v>
      </c>
      <c r="D203">
        <v>19.4</v>
      </c>
      <c r="E203">
        <v>53.5</v>
      </c>
      <c r="F203" t="s">
        <v>746</v>
      </c>
      <c r="G203">
        <v>0</v>
      </c>
      <c r="H203">
        <v>53.5</v>
      </c>
      <c r="I203" t="s">
        <v>746</v>
      </c>
      <c r="J203" s="6" t="str">
        <f t="shared" si="3"/>
        <v>http://gcm.io/Legislator/376498</v>
      </c>
    </row>
    <row r="204" spans="1:10" ht="15">
      <c r="A204" t="s">
        <v>875</v>
      </c>
      <c r="B204" t="s">
        <v>876</v>
      </c>
      <c r="C204">
        <v>370346</v>
      </c>
      <c r="D204">
        <v>21.4</v>
      </c>
      <c r="E204">
        <v>52.4</v>
      </c>
      <c r="F204" t="s">
        <v>746</v>
      </c>
      <c r="G204">
        <v>0.8</v>
      </c>
      <c r="H204">
        <v>53.199999999999996</v>
      </c>
      <c r="I204" t="s">
        <v>746</v>
      </c>
      <c r="J204" s="6" t="str">
        <f t="shared" si="3"/>
        <v>http://gcm.io/Legislator/370346</v>
      </c>
    </row>
    <row r="205" spans="1:10" ht="15">
      <c r="A205" t="s">
        <v>880</v>
      </c>
      <c r="B205" t="s">
        <v>881</v>
      </c>
      <c r="C205">
        <v>375842</v>
      </c>
      <c r="D205">
        <v>35.7</v>
      </c>
      <c r="E205">
        <v>53.2</v>
      </c>
      <c r="F205" t="s">
        <v>746</v>
      </c>
      <c r="G205">
        <v>0</v>
      </c>
      <c r="H205">
        <v>53.2</v>
      </c>
      <c r="I205" t="s">
        <v>746</v>
      </c>
      <c r="J205" s="6" t="str">
        <f t="shared" si="3"/>
        <v>http://gcm.io/Legislator/375842</v>
      </c>
    </row>
    <row r="206" spans="1:10" ht="15">
      <c r="A206" t="s">
        <v>883</v>
      </c>
      <c r="B206" t="s">
        <v>884</v>
      </c>
      <c r="C206">
        <v>377107</v>
      </c>
      <c r="D206">
        <v>0</v>
      </c>
      <c r="E206">
        <v>54.3</v>
      </c>
      <c r="F206" t="s">
        <v>746</v>
      </c>
      <c r="G206">
        <v>-1.1</v>
      </c>
      <c r="H206">
        <v>53.199999999999996</v>
      </c>
      <c r="I206" t="s">
        <v>746</v>
      </c>
      <c r="J206" s="6" t="str">
        <f t="shared" si="3"/>
        <v>http://gcm.io/Legislator/377107</v>
      </c>
    </row>
    <row r="207" spans="1:10" ht="15">
      <c r="A207" t="s">
        <v>887</v>
      </c>
      <c r="B207" t="s">
        <v>888</v>
      </c>
      <c r="C207">
        <v>376479</v>
      </c>
      <c r="D207">
        <v>30.6</v>
      </c>
      <c r="E207">
        <v>53.2</v>
      </c>
      <c r="F207" t="s">
        <v>746</v>
      </c>
      <c r="G207">
        <v>0</v>
      </c>
      <c r="H207">
        <v>53.2</v>
      </c>
      <c r="I207" t="s">
        <v>746</v>
      </c>
      <c r="J207" s="6" t="str">
        <f t="shared" si="3"/>
        <v>http://gcm.io/Legislator/376479</v>
      </c>
    </row>
    <row r="208" spans="1:10" ht="15">
      <c r="A208" t="s">
        <v>890</v>
      </c>
      <c r="B208" t="s">
        <v>891</v>
      </c>
      <c r="C208">
        <v>376105</v>
      </c>
      <c r="D208">
        <v>18.4</v>
      </c>
      <c r="E208">
        <v>51.9</v>
      </c>
      <c r="F208" t="s">
        <v>746</v>
      </c>
      <c r="G208">
        <v>1.1</v>
      </c>
      <c r="H208">
        <v>53</v>
      </c>
      <c r="I208" t="s">
        <v>746</v>
      </c>
      <c r="J208" s="6" t="str">
        <f t="shared" si="3"/>
        <v>http://gcm.io/Legislator/376105</v>
      </c>
    </row>
    <row r="209" spans="1:10" ht="15">
      <c r="A209" t="s">
        <v>894</v>
      </c>
      <c r="B209" t="s">
        <v>895</v>
      </c>
      <c r="C209">
        <v>376750</v>
      </c>
      <c r="D209">
        <v>0</v>
      </c>
      <c r="E209">
        <v>53.2</v>
      </c>
      <c r="F209" t="s">
        <v>746</v>
      </c>
      <c r="G209">
        <v>-0.3</v>
      </c>
      <c r="H209">
        <v>52.900000000000006</v>
      </c>
      <c r="I209" t="s">
        <v>746</v>
      </c>
      <c r="J209" s="6" t="str">
        <f t="shared" si="3"/>
        <v>http://gcm.io/Legislator/376750</v>
      </c>
    </row>
    <row r="210" spans="1:10" ht="15">
      <c r="A210" t="s">
        <v>897</v>
      </c>
      <c r="B210" t="s">
        <v>898</v>
      </c>
      <c r="C210">
        <v>376865</v>
      </c>
      <c r="D210">
        <v>98</v>
      </c>
      <c r="E210">
        <v>52.7</v>
      </c>
      <c r="F210" t="s">
        <v>424</v>
      </c>
      <c r="G210">
        <v>0</v>
      </c>
      <c r="H210">
        <v>52.7</v>
      </c>
      <c r="I210" t="s">
        <v>424</v>
      </c>
      <c r="J210" s="6" t="str">
        <f t="shared" si="3"/>
        <v>http://gcm.io/Legislator/376865</v>
      </c>
    </row>
    <row r="211" spans="1:10" ht="15">
      <c r="A211" t="s">
        <v>901</v>
      </c>
      <c r="B211" t="s">
        <v>902</v>
      </c>
      <c r="C211">
        <v>376087</v>
      </c>
      <c r="D211">
        <v>33.7</v>
      </c>
      <c r="E211">
        <v>52.2</v>
      </c>
      <c r="F211" t="s">
        <v>746</v>
      </c>
      <c r="G211">
        <v>0.3</v>
      </c>
      <c r="H211">
        <v>52.5</v>
      </c>
      <c r="I211" t="s">
        <v>746</v>
      </c>
      <c r="J211" s="6" t="str">
        <f t="shared" si="3"/>
        <v>http://gcm.io/Legislator/376087</v>
      </c>
    </row>
    <row r="212" spans="1:10" ht="15">
      <c r="A212" t="s">
        <v>905</v>
      </c>
      <c r="B212" t="s">
        <v>906</v>
      </c>
      <c r="C212">
        <v>376997</v>
      </c>
      <c r="D212">
        <v>14.3</v>
      </c>
      <c r="E212">
        <v>52.4</v>
      </c>
      <c r="F212" t="s">
        <v>746</v>
      </c>
      <c r="G212">
        <v>0</v>
      </c>
      <c r="H212">
        <v>52.4</v>
      </c>
      <c r="I212" t="s">
        <v>746</v>
      </c>
      <c r="J212" s="6" t="str">
        <f t="shared" si="3"/>
        <v>http://gcm.io/Legislator/376997</v>
      </c>
    </row>
    <row r="213" spans="1:10" ht="15">
      <c r="A213" t="s">
        <v>908</v>
      </c>
      <c r="B213" t="s">
        <v>909</v>
      </c>
      <c r="C213">
        <v>377019</v>
      </c>
      <c r="D213">
        <v>11.2</v>
      </c>
      <c r="E213">
        <v>55.6</v>
      </c>
      <c r="F213" t="s">
        <v>746</v>
      </c>
      <c r="G213">
        <v>-3.2</v>
      </c>
      <c r="H213">
        <v>52.4</v>
      </c>
      <c r="I213" t="s">
        <v>746</v>
      </c>
      <c r="J213" s="6" t="str">
        <f t="shared" si="3"/>
        <v>http://gcm.io/Legislator/377019</v>
      </c>
    </row>
    <row r="214" spans="1:10" ht="15">
      <c r="A214" t="s">
        <v>911</v>
      </c>
      <c r="B214" t="s">
        <v>912</v>
      </c>
      <c r="C214">
        <v>375963</v>
      </c>
      <c r="D214">
        <v>72.4</v>
      </c>
      <c r="E214">
        <v>52.2</v>
      </c>
      <c r="F214" t="s">
        <v>424</v>
      </c>
      <c r="G214">
        <v>0</v>
      </c>
      <c r="H214">
        <v>52.2</v>
      </c>
      <c r="I214" t="s">
        <v>424</v>
      </c>
      <c r="J214" s="6" t="str">
        <f t="shared" si="3"/>
        <v>http://gcm.io/Legislator/375963</v>
      </c>
    </row>
    <row r="215" spans="1:10" ht="15">
      <c r="A215" t="s">
        <v>914</v>
      </c>
      <c r="B215" t="s">
        <v>915</v>
      </c>
      <c r="C215">
        <v>377099</v>
      </c>
      <c r="D215">
        <v>28.6</v>
      </c>
      <c r="E215">
        <v>52.2</v>
      </c>
      <c r="F215" t="s">
        <v>746</v>
      </c>
      <c r="G215">
        <v>0</v>
      </c>
      <c r="H215">
        <v>52.2</v>
      </c>
      <c r="I215" t="s">
        <v>746</v>
      </c>
      <c r="J215" s="6" t="str">
        <f t="shared" si="3"/>
        <v>http://gcm.io/Legislator/377099</v>
      </c>
    </row>
    <row r="216" spans="1:10" ht="15">
      <c r="A216" t="s">
        <v>917</v>
      </c>
      <c r="B216" t="s">
        <v>918</v>
      </c>
      <c r="C216">
        <v>377317</v>
      </c>
      <c r="D216">
        <v>0</v>
      </c>
      <c r="E216">
        <v>51.6</v>
      </c>
      <c r="F216" t="s">
        <v>746</v>
      </c>
      <c r="G216">
        <v>0.5</v>
      </c>
      <c r="H216">
        <v>52.1</v>
      </c>
      <c r="I216" t="s">
        <v>746</v>
      </c>
      <c r="J216" s="6" t="str">
        <f t="shared" si="3"/>
        <v>http://gcm.io/Legislator/377317</v>
      </c>
    </row>
    <row r="217" spans="1:10" ht="15">
      <c r="A217" t="s">
        <v>920</v>
      </c>
      <c r="B217" t="s">
        <v>921</v>
      </c>
      <c r="C217">
        <v>376541</v>
      </c>
      <c r="D217">
        <v>89.8</v>
      </c>
      <c r="E217">
        <v>51.3</v>
      </c>
      <c r="F217" t="s">
        <v>424</v>
      </c>
      <c r="G217">
        <v>0</v>
      </c>
      <c r="H217">
        <v>51.3</v>
      </c>
      <c r="I217" t="s">
        <v>424</v>
      </c>
      <c r="J217" s="6" t="str">
        <f t="shared" si="3"/>
        <v>http://gcm.io/Legislator/376541</v>
      </c>
    </row>
    <row r="218" spans="1:10" ht="15">
      <c r="A218" t="s">
        <v>923</v>
      </c>
      <c r="B218" t="s">
        <v>924</v>
      </c>
      <c r="C218">
        <v>376168</v>
      </c>
      <c r="D218">
        <v>4.1</v>
      </c>
      <c r="E218">
        <v>51.3</v>
      </c>
      <c r="F218" t="s">
        <v>746</v>
      </c>
      <c r="G218">
        <v>0</v>
      </c>
      <c r="H218">
        <v>51.3</v>
      </c>
      <c r="I218" t="s">
        <v>746</v>
      </c>
      <c r="J218" s="6" t="str">
        <f t="shared" si="3"/>
        <v>http://gcm.io/Legislator/376168</v>
      </c>
    </row>
    <row r="219" spans="1:10" ht="15">
      <c r="A219" t="s">
        <v>927</v>
      </c>
      <c r="B219" t="s">
        <v>928</v>
      </c>
      <c r="C219">
        <v>373860</v>
      </c>
      <c r="D219">
        <v>0</v>
      </c>
      <c r="E219">
        <v>51.6</v>
      </c>
      <c r="F219" t="s">
        <v>746</v>
      </c>
      <c r="G219">
        <v>-0.5</v>
      </c>
      <c r="H219">
        <v>51.1</v>
      </c>
      <c r="I219" t="s">
        <v>746</v>
      </c>
      <c r="J219" s="6" t="str">
        <f t="shared" si="3"/>
        <v>http://gcm.io/Legislator/373860</v>
      </c>
    </row>
    <row r="220" spans="1:10" ht="15">
      <c r="A220" t="s">
        <v>930</v>
      </c>
      <c r="B220" t="s">
        <v>931</v>
      </c>
      <c r="C220">
        <v>376328</v>
      </c>
      <c r="D220">
        <v>72.4</v>
      </c>
      <c r="E220">
        <v>50</v>
      </c>
      <c r="F220" t="s">
        <v>424</v>
      </c>
      <c r="G220">
        <v>0.3</v>
      </c>
      <c r="H220">
        <v>50.3</v>
      </c>
      <c r="I220" t="s">
        <v>424</v>
      </c>
      <c r="J220" s="6" t="str">
        <f t="shared" si="3"/>
        <v>http://gcm.io/Legislator/376328</v>
      </c>
    </row>
    <row r="221" spans="1:10" ht="15">
      <c r="A221" t="s">
        <v>933</v>
      </c>
      <c r="B221" t="s">
        <v>934</v>
      </c>
      <c r="C221">
        <v>376625</v>
      </c>
      <c r="D221">
        <v>100</v>
      </c>
      <c r="E221">
        <v>50</v>
      </c>
      <c r="F221" t="s">
        <v>424</v>
      </c>
      <c r="G221">
        <v>0.3</v>
      </c>
      <c r="H221">
        <v>50.3</v>
      </c>
      <c r="I221" t="s">
        <v>424</v>
      </c>
      <c r="J221" s="6" t="str">
        <f t="shared" si="3"/>
        <v>http://gcm.io/Legislator/376625</v>
      </c>
    </row>
    <row r="222" spans="1:10" ht="15">
      <c r="A222" t="s">
        <v>938</v>
      </c>
      <c r="B222" t="s">
        <v>939</v>
      </c>
      <c r="C222">
        <v>377209</v>
      </c>
      <c r="D222">
        <v>100</v>
      </c>
      <c r="E222">
        <v>50</v>
      </c>
      <c r="F222" t="s">
        <v>424</v>
      </c>
      <c r="G222">
        <v>0</v>
      </c>
      <c r="H222">
        <v>50</v>
      </c>
      <c r="I222" t="s">
        <v>424</v>
      </c>
      <c r="J222" s="6" t="str">
        <f t="shared" si="3"/>
        <v>http://gcm.io/Legislator/377209</v>
      </c>
    </row>
    <row r="223" spans="1:10" ht="15">
      <c r="A223" t="s">
        <v>942</v>
      </c>
      <c r="B223" t="s">
        <v>943</v>
      </c>
      <c r="C223">
        <v>376920</v>
      </c>
      <c r="D223">
        <v>100</v>
      </c>
      <c r="E223">
        <v>50</v>
      </c>
      <c r="F223" t="s">
        <v>424</v>
      </c>
      <c r="G223">
        <v>0</v>
      </c>
      <c r="H223">
        <v>50</v>
      </c>
      <c r="I223" t="s">
        <v>424</v>
      </c>
      <c r="J223" s="6" t="str">
        <f t="shared" si="3"/>
        <v>http://gcm.io/Legislator/376920</v>
      </c>
    </row>
    <row r="224" spans="1:10" ht="15">
      <c r="A224" t="s">
        <v>947</v>
      </c>
      <c r="B224" t="s">
        <v>948</v>
      </c>
      <c r="C224">
        <v>375955</v>
      </c>
      <c r="D224">
        <v>42.9</v>
      </c>
      <c r="E224">
        <v>49.7</v>
      </c>
      <c r="F224" t="s">
        <v>950</v>
      </c>
      <c r="G224">
        <v>0.3</v>
      </c>
      <c r="H224">
        <v>50</v>
      </c>
      <c r="I224" t="s">
        <v>746</v>
      </c>
      <c r="J224" s="6" t="str">
        <f t="shared" si="3"/>
        <v>http://gcm.io/Legislator/375955</v>
      </c>
    </row>
    <row r="225" spans="1:10" ht="15">
      <c r="A225" t="s">
        <v>951</v>
      </c>
      <c r="B225" t="s">
        <v>952</v>
      </c>
      <c r="C225">
        <v>377242</v>
      </c>
      <c r="D225">
        <v>100</v>
      </c>
      <c r="E225">
        <v>50</v>
      </c>
      <c r="F225" t="s">
        <v>424</v>
      </c>
      <c r="G225">
        <v>0</v>
      </c>
      <c r="H225">
        <v>50</v>
      </c>
      <c r="I225" t="s">
        <v>424</v>
      </c>
      <c r="J225" s="6" t="str">
        <f t="shared" si="3"/>
        <v>http://gcm.io/Legislator/377242</v>
      </c>
    </row>
    <row r="226" spans="1:10" ht="15">
      <c r="A226" t="s">
        <v>955</v>
      </c>
      <c r="B226" t="s">
        <v>956</v>
      </c>
      <c r="C226">
        <v>376266</v>
      </c>
      <c r="D226">
        <v>100</v>
      </c>
      <c r="E226">
        <v>50</v>
      </c>
      <c r="F226" t="s">
        <v>424</v>
      </c>
      <c r="G226">
        <v>0</v>
      </c>
      <c r="H226">
        <v>50</v>
      </c>
      <c r="I226" t="s">
        <v>424</v>
      </c>
      <c r="J226" s="6" t="str">
        <f t="shared" si="3"/>
        <v>http://gcm.io/Legislator/376266</v>
      </c>
    </row>
    <row r="227" spans="1:10" ht="15">
      <c r="A227" t="s">
        <v>959</v>
      </c>
      <c r="B227" t="s">
        <v>960</v>
      </c>
      <c r="C227">
        <v>376857</v>
      </c>
      <c r="D227">
        <v>100</v>
      </c>
      <c r="E227">
        <v>50</v>
      </c>
      <c r="F227" t="s">
        <v>424</v>
      </c>
      <c r="G227">
        <v>0</v>
      </c>
      <c r="H227">
        <v>50</v>
      </c>
      <c r="I227" t="s">
        <v>424</v>
      </c>
      <c r="J227" s="6" t="str">
        <f t="shared" si="3"/>
        <v>http://gcm.io/Legislator/376857</v>
      </c>
    </row>
    <row r="228" spans="1:10" ht="15">
      <c r="A228" t="s">
        <v>962</v>
      </c>
      <c r="B228" t="s">
        <v>963</v>
      </c>
      <c r="C228">
        <v>376514</v>
      </c>
      <c r="D228">
        <v>9.2</v>
      </c>
      <c r="E228">
        <v>55.6</v>
      </c>
      <c r="F228" t="s">
        <v>746</v>
      </c>
      <c r="G228">
        <v>-5.9</v>
      </c>
      <c r="H228">
        <v>49.7</v>
      </c>
      <c r="I228" t="s">
        <v>950</v>
      </c>
      <c r="J228" s="6" t="str">
        <f t="shared" si="3"/>
        <v>http://gcm.io/Legislator/376514</v>
      </c>
    </row>
    <row r="229" spans="1:10" ht="15">
      <c r="A229" t="s">
        <v>966</v>
      </c>
      <c r="B229" t="s">
        <v>967</v>
      </c>
      <c r="C229">
        <v>376901</v>
      </c>
      <c r="D229">
        <v>10.2</v>
      </c>
      <c r="E229">
        <v>49.5</v>
      </c>
      <c r="F229" t="s">
        <v>950</v>
      </c>
      <c r="G229">
        <v>0</v>
      </c>
      <c r="H229">
        <v>49.5</v>
      </c>
      <c r="I229" t="s">
        <v>950</v>
      </c>
      <c r="J229" s="6" t="str">
        <f t="shared" si="3"/>
        <v>http://gcm.io/Legislator/376901</v>
      </c>
    </row>
    <row r="230" spans="1:10" ht="15">
      <c r="A230" t="s">
        <v>969</v>
      </c>
      <c r="B230" t="s">
        <v>970</v>
      </c>
      <c r="C230">
        <v>376332</v>
      </c>
      <c r="D230">
        <v>6.1</v>
      </c>
      <c r="E230">
        <v>50</v>
      </c>
      <c r="F230" t="s">
        <v>746</v>
      </c>
      <c r="G230">
        <v>-0.8</v>
      </c>
      <c r="H230">
        <v>49.2</v>
      </c>
      <c r="I230" t="s">
        <v>950</v>
      </c>
      <c r="J230" s="6" t="str">
        <f t="shared" si="3"/>
        <v>http://gcm.io/Legislator/376332</v>
      </c>
    </row>
    <row r="231" spans="1:10" ht="15">
      <c r="A231" t="s">
        <v>972</v>
      </c>
      <c r="B231" t="s">
        <v>973</v>
      </c>
      <c r="C231">
        <v>376831</v>
      </c>
      <c r="D231">
        <v>8.2</v>
      </c>
      <c r="E231">
        <v>51.3</v>
      </c>
      <c r="F231" t="s">
        <v>746</v>
      </c>
      <c r="G231">
        <v>-2.2</v>
      </c>
      <c r="H231">
        <v>49.099999999999994</v>
      </c>
      <c r="I231" t="s">
        <v>950</v>
      </c>
      <c r="J231" s="6" t="str">
        <f t="shared" si="3"/>
        <v>http://gcm.io/Legislator/376831</v>
      </c>
    </row>
    <row r="232" spans="1:10" ht="15">
      <c r="A232" t="s">
        <v>975</v>
      </c>
      <c r="B232" t="s">
        <v>976</v>
      </c>
      <c r="C232">
        <v>376819</v>
      </c>
      <c r="D232">
        <v>58.2</v>
      </c>
      <c r="E232">
        <v>52.2</v>
      </c>
      <c r="F232" t="s">
        <v>424</v>
      </c>
      <c r="G232">
        <v>-3.2</v>
      </c>
      <c r="H232">
        <v>49</v>
      </c>
      <c r="I232" t="s">
        <v>424</v>
      </c>
      <c r="J232" s="6" t="str">
        <f t="shared" si="3"/>
        <v>http://gcm.io/Legislator/376819</v>
      </c>
    </row>
    <row r="233" spans="1:10" ht="15">
      <c r="A233" t="s">
        <v>978</v>
      </c>
      <c r="B233" t="s">
        <v>979</v>
      </c>
      <c r="C233">
        <v>373332</v>
      </c>
      <c r="D233">
        <v>18.4</v>
      </c>
      <c r="E233">
        <v>48.1</v>
      </c>
      <c r="F233" t="s">
        <v>981</v>
      </c>
      <c r="G233">
        <v>0</v>
      </c>
      <c r="H233">
        <v>48.1</v>
      </c>
      <c r="I233" t="s">
        <v>981</v>
      </c>
      <c r="J233" s="6" t="str">
        <f t="shared" si="3"/>
        <v>http://gcm.io/Legislator/373332</v>
      </c>
    </row>
    <row r="234" spans="1:10" ht="15">
      <c r="A234" t="s">
        <v>982</v>
      </c>
      <c r="B234" t="s">
        <v>983</v>
      </c>
      <c r="C234">
        <v>369207</v>
      </c>
      <c r="D234">
        <v>0</v>
      </c>
      <c r="E234">
        <v>47.8</v>
      </c>
      <c r="F234" t="s">
        <v>950</v>
      </c>
      <c r="G234">
        <v>0</v>
      </c>
      <c r="H234">
        <v>47.8</v>
      </c>
      <c r="I234" t="s">
        <v>950</v>
      </c>
      <c r="J234" s="6" t="str">
        <f t="shared" si="3"/>
        <v>http://gcm.io/Legislator/369207</v>
      </c>
    </row>
    <row r="235" spans="1:10" ht="15">
      <c r="A235" t="s">
        <v>985</v>
      </c>
      <c r="B235" t="s">
        <v>986</v>
      </c>
      <c r="C235">
        <v>377285</v>
      </c>
      <c r="D235">
        <v>88.8</v>
      </c>
      <c r="E235">
        <v>47.6</v>
      </c>
      <c r="F235" t="s">
        <v>424</v>
      </c>
      <c r="G235">
        <v>0</v>
      </c>
      <c r="H235">
        <v>47.6</v>
      </c>
      <c r="I235" t="s">
        <v>424</v>
      </c>
      <c r="J235" s="6" t="str">
        <f t="shared" si="3"/>
        <v>http://gcm.io/Legislator/377285</v>
      </c>
    </row>
    <row r="236" spans="1:10" ht="15">
      <c r="A236" t="s">
        <v>988</v>
      </c>
      <c r="B236" t="s">
        <v>989</v>
      </c>
      <c r="C236">
        <v>376879</v>
      </c>
      <c r="D236">
        <v>2</v>
      </c>
      <c r="E236">
        <v>52.2</v>
      </c>
      <c r="F236" t="s">
        <v>746</v>
      </c>
      <c r="G236">
        <v>-4.6</v>
      </c>
      <c r="H236">
        <v>47.6</v>
      </c>
      <c r="I236" t="s">
        <v>950</v>
      </c>
      <c r="J236" s="6" t="str">
        <f t="shared" si="3"/>
        <v>http://gcm.io/Legislator/376879</v>
      </c>
    </row>
    <row r="237" spans="1:10" ht="15">
      <c r="A237" t="s">
        <v>992</v>
      </c>
      <c r="B237" t="s">
        <v>993</v>
      </c>
      <c r="C237">
        <v>376336</v>
      </c>
      <c r="D237">
        <v>61.2</v>
      </c>
      <c r="E237">
        <v>47.3</v>
      </c>
      <c r="F237" t="s">
        <v>424</v>
      </c>
      <c r="G237">
        <v>0</v>
      </c>
      <c r="H237">
        <v>47.3</v>
      </c>
      <c r="I237" t="s">
        <v>424</v>
      </c>
      <c r="J237" s="6" t="str">
        <f t="shared" si="3"/>
        <v>http://gcm.io/Legislator/376336</v>
      </c>
    </row>
    <row r="238" spans="1:10" ht="15">
      <c r="A238" t="s">
        <v>995</v>
      </c>
      <c r="B238" t="s">
        <v>996</v>
      </c>
      <c r="C238">
        <v>376605</v>
      </c>
      <c r="D238">
        <v>88.8</v>
      </c>
      <c r="E238">
        <v>46.8</v>
      </c>
      <c r="F238" t="s">
        <v>424</v>
      </c>
      <c r="G238">
        <v>-0.5</v>
      </c>
      <c r="H238">
        <v>46.3</v>
      </c>
      <c r="I238" t="s">
        <v>424</v>
      </c>
      <c r="J238" s="6" t="str">
        <f t="shared" si="3"/>
        <v>http://gcm.io/Legislator/376605</v>
      </c>
    </row>
    <row r="239" spans="1:10" ht="15">
      <c r="A239" t="s">
        <v>999</v>
      </c>
      <c r="B239" t="s">
        <v>1000</v>
      </c>
      <c r="C239">
        <v>376823</v>
      </c>
      <c r="D239">
        <v>0</v>
      </c>
      <c r="E239">
        <v>51.6</v>
      </c>
      <c r="F239" t="s">
        <v>746</v>
      </c>
      <c r="G239">
        <v>-6.7</v>
      </c>
      <c r="H239">
        <v>44.9</v>
      </c>
      <c r="I239" t="s">
        <v>950</v>
      </c>
      <c r="J239" s="6" t="str">
        <f t="shared" si="3"/>
        <v>http://gcm.io/Legislator/376823</v>
      </c>
    </row>
    <row r="240" spans="1:10" ht="15">
      <c r="A240" t="s">
        <v>1002</v>
      </c>
      <c r="B240" t="s">
        <v>1003</v>
      </c>
      <c r="C240">
        <v>376591</v>
      </c>
      <c r="D240">
        <v>31.6</v>
      </c>
      <c r="E240">
        <v>44.9</v>
      </c>
      <c r="F240" t="s">
        <v>950</v>
      </c>
      <c r="G240">
        <v>-0.3</v>
      </c>
      <c r="H240">
        <v>44.6</v>
      </c>
      <c r="I240" t="s">
        <v>950</v>
      </c>
      <c r="J240" s="6" t="str">
        <f t="shared" si="3"/>
        <v>http://gcm.io/Legislator/376591</v>
      </c>
    </row>
    <row r="241" spans="1:10" ht="15">
      <c r="A241" t="s">
        <v>1006</v>
      </c>
      <c r="B241" t="s">
        <v>1007</v>
      </c>
      <c r="C241">
        <v>377087</v>
      </c>
      <c r="D241">
        <v>48</v>
      </c>
      <c r="E241">
        <v>44.9</v>
      </c>
      <c r="F241" t="s">
        <v>950</v>
      </c>
      <c r="G241">
        <v>-0.5</v>
      </c>
      <c r="H241">
        <v>44.4</v>
      </c>
      <c r="I241" t="s">
        <v>950</v>
      </c>
      <c r="J241" s="6" t="str">
        <f t="shared" si="3"/>
        <v>http://gcm.io/Legislator/377087</v>
      </c>
    </row>
    <row r="242" spans="1:10" ht="15">
      <c r="A242" t="s">
        <v>1010</v>
      </c>
      <c r="B242" t="s">
        <v>1011</v>
      </c>
      <c r="C242">
        <v>377256</v>
      </c>
      <c r="D242">
        <v>0</v>
      </c>
      <c r="E242">
        <v>44.1</v>
      </c>
      <c r="F242" t="s">
        <v>950</v>
      </c>
      <c r="G242">
        <v>0</v>
      </c>
      <c r="H242">
        <v>44.1</v>
      </c>
      <c r="I242" t="s">
        <v>950</v>
      </c>
      <c r="J242" s="6" t="str">
        <f t="shared" si="3"/>
        <v>http://gcm.io/Legislator/377256</v>
      </c>
    </row>
    <row r="243" spans="1:10" ht="15">
      <c r="A243" t="s">
        <v>1013</v>
      </c>
      <c r="B243" t="s">
        <v>1014</v>
      </c>
      <c r="C243">
        <v>377178</v>
      </c>
      <c r="D243">
        <v>5.1</v>
      </c>
      <c r="E243">
        <v>44.1</v>
      </c>
      <c r="F243" t="s">
        <v>950</v>
      </c>
      <c r="G243">
        <v>0</v>
      </c>
      <c r="H243">
        <v>44.1</v>
      </c>
      <c r="I243" t="s">
        <v>950</v>
      </c>
      <c r="J243" s="6" t="str">
        <f t="shared" si="3"/>
        <v>http://gcm.io/Legislator/377178</v>
      </c>
    </row>
    <row r="244" spans="1:10" ht="15">
      <c r="A244" t="s">
        <v>1017</v>
      </c>
      <c r="B244" t="s">
        <v>1018</v>
      </c>
      <c r="C244">
        <v>376744</v>
      </c>
      <c r="D244">
        <v>15.3</v>
      </c>
      <c r="E244">
        <v>47.3</v>
      </c>
      <c r="F244" t="s">
        <v>950</v>
      </c>
      <c r="G244">
        <v>-4.3</v>
      </c>
      <c r="H244">
        <v>43</v>
      </c>
      <c r="I244" t="s">
        <v>950</v>
      </c>
      <c r="J244" s="6" t="str">
        <f t="shared" si="3"/>
        <v>http://gcm.io/Legislator/376744</v>
      </c>
    </row>
    <row r="245" spans="1:10" ht="15">
      <c r="A245" t="s">
        <v>1020</v>
      </c>
      <c r="B245" t="s">
        <v>1021</v>
      </c>
      <c r="C245">
        <v>377226</v>
      </c>
      <c r="D245">
        <v>4.1</v>
      </c>
      <c r="E245">
        <v>43.3</v>
      </c>
      <c r="F245" t="s">
        <v>950</v>
      </c>
      <c r="G245">
        <v>-1.1</v>
      </c>
      <c r="H245">
        <v>42.199999999999996</v>
      </c>
      <c r="I245" t="s">
        <v>950</v>
      </c>
      <c r="J245" s="6" t="str">
        <f t="shared" si="3"/>
        <v>http://gcm.io/Legislator/377226</v>
      </c>
    </row>
    <row r="246" spans="1:10" ht="15">
      <c r="A246" t="s">
        <v>1023</v>
      </c>
      <c r="B246" t="s">
        <v>1024</v>
      </c>
      <c r="C246">
        <v>377073</v>
      </c>
      <c r="D246">
        <v>60.2</v>
      </c>
      <c r="E246">
        <v>41.7</v>
      </c>
      <c r="F246" t="s">
        <v>424</v>
      </c>
      <c r="G246">
        <v>0</v>
      </c>
      <c r="H246">
        <v>41.7</v>
      </c>
      <c r="I246" t="s">
        <v>424</v>
      </c>
      <c r="J246" s="6" t="str">
        <f t="shared" si="3"/>
        <v>http://gcm.io/Legislator/377073</v>
      </c>
    </row>
    <row r="247" spans="1:10" ht="15">
      <c r="A247" t="s">
        <v>1027</v>
      </c>
      <c r="B247" t="s">
        <v>1028</v>
      </c>
      <c r="C247">
        <v>377103</v>
      </c>
      <c r="D247">
        <v>52</v>
      </c>
      <c r="E247">
        <v>41.1</v>
      </c>
      <c r="F247" t="s">
        <v>424</v>
      </c>
      <c r="G247">
        <v>0</v>
      </c>
      <c r="H247">
        <v>41.1</v>
      </c>
      <c r="I247" t="s">
        <v>424</v>
      </c>
      <c r="J247" s="6" t="str">
        <f t="shared" si="3"/>
        <v>http://gcm.io/Legislator/377103</v>
      </c>
    </row>
    <row r="248" spans="1:10" ht="15">
      <c r="A248" t="s">
        <v>1032</v>
      </c>
      <c r="B248" t="s">
        <v>1033</v>
      </c>
      <c r="C248">
        <v>377108</v>
      </c>
      <c r="D248">
        <v>14.3</v>
      </c>
      <c r="E248">
        <v>43</v>
      </c>
      <c r="F248" t="s">
        <v>950</v>
      </c>
      <c r="G248">
        <v>-2.4</v>
      </c>
      <c r="H248">
        <v>40.6</v>
      </c>
      <c r="I248" t="s">
        <v>950</v>
      </c>
      <c r="J248" s="6" t="str">
        <f t="shared" si="3"/>
        <v>http://gcm.io/Legislator/377108</v>
      </c>
    </row>
    <row r="249" spans="1:10" ht="15">
      <c r="A249" t="s">
        <v>1036</v>
      </c>
      <c r="B249" t="s">
        <v>1037</v>
      </c>
      <c r="C249">
        <v>377186</v>
      </c>
      <c r="D249">
        <v>62.2</v>
      </c>
      <c r="E249">
        <v>41.1</v>
      </c>
      <c r="F249" t="s">
        <v>424</v>
      </c>
      <c r="G249">
        <v>-1.3</v>
      </c>
      <c r="H249">
        <v>39.800000000000004</v>
      </c>
      <c r="I249" t="s">
        <v>424</v>
      </c>
      <c r="J249" s="6" t="str">
        <f t="shared" si="3"/>
        <v>http://gcm.io/Legislator/377186</v>
      </c>
    </row>
    <row r="250" spans="1:10" ht="15">
      <c r="A250" t="s">
        <v>1040</v>
      </c>
      <c r="B250" t="s">
        <v>1041</v>
      </c>
      <c r="C250">
        <v>376392</v>
      </c>
      <c r="D250">
        <v>12.2</v>
      </c>
      <c r="E250">
        <v>37.4</v>
      </c>
      <c r="F250" t="s">
        <v>1043</v>
      </c>
      <c r="G250">
        <v>0.3</v>
      </c>
      <c r="H250">
        <v>37.699999999999996</v>
      </c>
      <c r="I250" t="s">
        <v>1043</v>
      </c>
      <c r="J250" s="6" t="str">
        <f t="shared" si="3"/>
        <v>http://gcm.io/Legislator/376392</v>
      </c>
    </row>
    <row r="251" spans="1:10" ht="15">
      <c r="A251" t="s">
        <v>1044</v>
      </c>
      <c r="B251" t="s">
        <v>1045</v>
      </c>
      <c r="C251">
        <v>376816</v>
      </c>
      <c r="D251">
        <v>18.4</v>
      </c>
      <c r="E251">
        <v>37.4</v>
      </c>
      <c r="F251" t="s">
        <v>1043</v>
      </c>
      <c r="G251">
        <v>0</v>
      </c>
      <c r="H251">
        <v>37.4</v>
      </c>
      <c r="I251" t="s">
        <v>1043</v>
      </c>
      <c r="J251" s="6" t="str">
        <f t="shared" si="3"/>
        <v>http://gcm.io/Legislator/376816</v>
      </c>
    </row>
    <row r="252" spans="1:10" ht="15">
      <c r="A252" t="s">
        <v>1048</v>
      </c>
      <c r="B252" t="s">
        <v>1049</v>
      </c>
      <c r="C252">
        <v>377157</v>
      </c>
      <c r="D252">
        <v>59.2</v>
      </c>
      <c r="E252">
        <v>37.4</v>
      </c>
      <c r="F252" t="s">
        <v>424</v>
      </c>
      <c r="G252">
        <v>0</v>
      </c>
      <c r="H252">
        <v>37.4</v>
      </c>
      <c r="I252" t="s">
        <v>424</v>
      </c>
      <c r="J252" s="6" t="str">
        <f t="shared" si="3"/>
        <v>http://gcm.io/Legislator/377157</v>
      </c>
    </row>
    <row r="253" spans="1:10" ht="15">
      <c r="A253" t="s">
        <v>1052</v>
      </c>
      <c r="B253" t="s">
        <v>1053</v>
      </c>
      <c r="C253">
        <v>377280</v>
      </c>
      <c r="D253">
        <v>50</v>
      </c>
      <c r="E253">
        <v>36.6</v>
      </c>
      <c r="F253" t="s">
        <v>424</v>
      </c>
      <c r="G253">
        <v>0</v>
      </c>
      <c r="H253">
        <v>36.6</v>
      </c>
      <c r="I253" t="s">
        <v>424</v>
      </c>
      <c r="J253" s="6" t="str">
        <f t="shared" si="3"/>
        <v>http://gcm.io/Legislator/377280</v>
      </c>
    </row>
    <row r="254" spans="1:10" ht="15">
      <c r="A254" t="s">
        <v>1057</v>
      </c>
      <c r="B254" t="s">
        <v>1058</v>
      </c>
      <c r="C254">
        <v>377198</v>
      </c>
      <c r="D254">
        <v>62.2</v>
      </c>
      <c r="E254">
        <v>35.8</v>
      </c>
      <c r="F254" t="s">
        <v>424</v>
      </c>
      <c r="G254">
        <v>0</v>
      </c>
      <c r="H254">
        <v>35.8</v>
      </c>
      <c r="I254" t="s">
        <v>424</v>
      </c>
      <c r="J254" s="6" t="str">
        <f t="shared" si="3"/>
        <v>http://gcm.io/Legislator/377198</v>
      </c>
    </row>
    <row r="255" spans="1:10" ht="15">
      <c r="A255" t="s">
        <v>1061</v>
      </c>
      <c r="B255" t="s">
        <v>1062</v>
      </c>
      <c r="C255">
        <v>377159</v>
      </c>
      <c r="D255">
        <v>32.7</v>
      </c>
      <c r="E255">
        <v>35.5</v>
      </c>
      <c r="F255" t="s">
        <v>1043</v>
      </c>
      <c r="G255">
        <v>0</v>
      </c>
      <c r="H255">
        <v>35.5</v>
      </c>
      <c r="I255" t="s">
        <v>1043</v>
      </c>
      <c r="J255" s="6" t="str">
        <f t="shared" si="3"/>
        <v>http://gcm.io/Legislator/377159</v>
      </c>
    </row>
    <row r="256" spans="1:10" ht="15">
      <c r="A256" t="s">
        <v>1066</v>
      </c>
      <c r="B256" t="s">
        <v>1067</v>
      </c>
      <c r="C256">
        <v>376619</v>
      </c>
      <c r="D256">
        <v>15.3</v>
      </c>
      <c r="E256">
        <v>35.5</v>
      </c>
      <c r="F256" t="s">
        <v>1043</v>
      </c>
      <c r="G256">
        <v>0</v>
      </c>
      <c r="H256">
        <v>35.5</v>
      </c>
      <c r="I256" t="s">
        <v>1043</v>
      </c>
      <c r="J256" s="6" t="str">
        <f t="shared" si="3"/>
        <v>http://gcm.io/Legislator/376619</v>
      </c>
    </row>
    <row r="257" spans="1:10" ht="15">
      <c r="A257" t="s">
        <v>1071</v>
      </c>
      <c r="B257" t="s">
        <v>1072</v>
      </c>
      <c r="C257">
        <v>376769</v>
      </c>
      <c r="D257">
        <v>17.3</v>
      </c>
      <c r="E257">
        <v>35.5</v>
      </c>
      <c r="F257" t="s">
        <v>1043</v>
      </c>
      <c r="G257">
        <v>0</v>
      </c>
      <c r="H257">
        <v>35.5</v>
      </c>
      <c r="I257" t="s">
        <v>1043</v>
      </c>
      <c r="J257" s="6" t="str">
        <f t="shared" si="3"/>
        <v>http://gcm.io/Legislator/376769</v>
      </c>
    </row>
    <row r="258" spans="1:10" ht="15">
      <c r="A258" t="s">
        <v>1076</v>
      </c>
      <c r="B258" t="s">
        <v>1077</v>
      </c>
      <c r="C258">
        <v>373514</v>
      </c>
      <c r="D258">
        <v>50</v>
      </c>
      <c r="E258">
        <v>34.1</v>
      </c>
      <c r="F258" t="s">
        <v>424</v>
      </c>
      <c r="G258">
        <v>0</v>
      </c>
      <c r="H258">
        <v>34.1</v>
      </c>
      <c r="I258" t="s">
        <v>424</v>
      </c>
      <c r="J258" s="6" t="str">
        <f t="shared" si="3"/>
        <v>http://gcm.io/Legislator/373514</v>
      </c>
    </row>
    <row r="259" spans="1:10" ht="15">
      <c r="A259" t="s">
        <v>1080</v>
      </c>
      <c r="B259" t="s">
        <v>1081</v>
      </c>
      <c r="C259">
        <v>376657</v>
      </c>
      <c r="D259">
        <v>34.7</v>
      </c>
      <c r="E259">
        <v>33.9</v>
      </c>
      <c r="F259" t="s">
        <v>1043</v>
      </c>
      <c r="G259">
        <v>0</v>
      </c>
      <c r="H259">
        <v>33.9</v>
      </c>
      <c r="I259" t="s">
        <v>1043</v>
      </c>
      <c r="J259" s="6" t="str">
        <f aca="true" t="shared" si="4" ref="J259:J322">HYPERLINK(CONCATENATE("http://gcm.io/Legislator/",C259))</f>
        <v>http://gcm.io/Legislator/376657</v>
      </c>
    </row>
    <row r="260" spans="1:10" ht="15">
      <c r="A260" t="s">
        <v>1085</v>
      </c>
      <c r="B260" t="s">
        <v>1086</v>
      </c>
      <c r="C260">
        <v>377071</v>
      </c>
      <c r="D260">
        <v>50</v>
      </c>
      <c r="E260">
        <v>33.6</v>
      </c>
      <c r="F260" t="s">
        <v>424</v>
      </c>
      <c r="G260">
        <v>0</v>
      </c>
      <c r="H260">
        <v>33.6</v>
      </c>
      <c r="I260" t="s">
        <v>424</v>
      </c>
      <c r="J260" s="6" t="str">
        <f t="shared" si="4"/>
        <v>http://gcm.io/Legislator/377071</v>
      </c>
    </row>
    <row r="261" spans="1:10" ht="15">
      <c r="A261" t="s">
        <v>1089</v>
      </c>
      <c r="B261" t="s">
        <v>1090</v>
      </c>
      <c r="C261">
        <v>377158</v>
      </c>
      <c r="D261">
        <v>27.6</v>
      </c>
      <c r="E261">
        <v>32.8</v>
      </c>
      <c r="F261" t="s">
        <v>474</v>
      </c>
      <c r="G261">
        <v>0.8</v>
      </c>
      <c r="H261">
        <v>33.599999999999994</v>
      </c>
      <c r="I261" t="s">
        <v>1043</v>
      </c>
      <c r="J261" s="6" t="str">
        <f t="shared" si="4"/>
        <v>http://gcm.io/Legislator/377158</v>
      </c>
    </row>
    <row r="262" spans="1:10" ht="15">
      <c r="A262" t="s">
        <v>1092</v>
      </c>
      <c r="B262" t="s">
        <v>1093</v>
      </c>
      <c r="C262">
        <v>376883</v>
      </c>
      <c r="D262">
        <v>49</v>
      </c>
      <c r="E262">
        <v>33.1</v>
      </c>
      <c r="F262" t="s">
        <v>1043</v>
      </c>
      <c r="G262">
        <v>0</v>
      </c>
      <c r="H262">
        <v>33.1</v>
      </c>
      <c r="I262" t="s">
        <v>1043</v>
      </c>
      <c r="J262" s="6" t="str">
        <f t="shared" si="4"/>
        <v>http://gcm.io/Legislator/376883</v>
      </c>
    </row>
    <row r="263" spans="1:10" ht="15">
      <c r="A263" t="s">
        <v>1095</v>
      </c>
      <c r="B263" t="s">
        <v>1096</v>
      </c>
      <c r="C263">
        <v>377018</v>
      </c>
      <c r="D263">
        <v>25.5</v>
      </c>
      <c r="E263">
        <v>32.3</v>
      </c>
      <c r="F263" t="s">
        <v>474</v>
      </c>
      <c r="G263">
        <v>0</v>
      </c>
      <c r="H263">
        <v>32.3</v>
      </c>
      <c r="I263" t="s">
        <v>474</v>
      </c>
      <c r="J263" s="6" t="str">
        <f t="shared" si="4"/>
        <v>http://gcm.io/Legislator/377018</v>
      </c>
    </row>
    <row r="264" spans="1:10" ht="15">
      <c r="A264" t="s">
        <v>1098</v>
      </c>
      <c r="B264" t="s">
        <v>1099</v>
      </c>
      <c r="C264">
        <v>376728</v>
      </c>
      <c r="D264">
        <v>22.4</v>
      </c>
      <c r="E264">
        <v>32.8</v>
      </c>
      <c r="F264" t="s">
        <v>474</v>
      </c>
      <c r="G264">
        <v>-0.5</v>
      </c>
      <c r="H264">
        <v>32.3</v>
      </c>
      <c r="I264" t="s">
        <v>474</v>
      </c>
      <c r="J264" s="6" t="str">
        <f t="shared" si="4"/>
        <v>http://gcm.io/Legislator/376728</v>
      </c>
    </row>
    <row r="265" spans="1:10" ht="15">
      <c r="A265" t="s">
        <v>1102</v>
      </c>
      <c r="B265" t="s">
        <v>1103</v>
      </c>
      <c r="C265">
        <v>376705</v>
      </c>
      <c r="D265">
        <v>46.9</v>
      </c>
      <c r="E265">
        <v>32</v>
      </c>
      <c r="F265" t="s">
        <v>474</v>
      </c>
      <c r="G265">
        <v>0</v>
      </c>
      <c r="H265">
        <v>32</v>
      </c>
      <c r="I265" t="s">
        <v>474</v>
      </c>
      <c r="J265" s="6" t="str">
        <f t="shared" si="4"/>
        <v>http://gcm.io/Legislator/376705</v>
      </c>
    </row>
    <row r="266" spans="1:10" ht="15">
      <c r="A266" t="s">
        <v>1107</v>
      </c>
      <c r="B266" t="s">
        <v>1108</v>
      </c>
      <c r="C266">
        <v>377001</v>
      </c>
      <c r="D266">
        <v>36.7</v>
      </c>
      <c r="E266">
        <v>31.2</v>
      </c>
      <c r="F266" t="s">
        <v>474</v>
      </c>
      <c r="G266">
        <v>0</v>
      </c>
      <c r="H266">
        <v>31.2</v>
      </c>
      <c r="I266" t="s">
        <v>474</v>
      </c>
      <c r="J266" s="6" t="str">
        <f t="shared" si="4"/>
        <v>http://gcm.io/Legislator/377001</v>
      </c>
    </row>
    <row r="267" spans="1:10" ht="15">
      <c r="A267" t="s">
        <v>1111</v>
      </c>
      <c r="B267" t="s">
        <v>1112</v>
      </c>
      <c r="C267">
        <v>377121</v>
      </c>
      <c r="D267">
        <v>39.8</v>
      </c>
      <c r="E267">
        <v>28.5</v>
      </c>
      <c r="F267" t="s">
        <v>474</v>
      </c>
      <c r="G267">
        <v>2.2</v>
      </c>
      <c r="H267">
        <v>30.7</v>
      </c>
      <c r="I267" t="s">
        <v>474</v>
      </c>
      <c r="J267" s="6" t="str">
        <f t="shared" si="4"/>
        <v>http://gcm.io/Legislator/377121</v>
      </c>
    </row>
    <row r="268" spans="1:10" ht="15">
      <c r="A268" t="s">
        <v>1116</v>
      </c>
      <c r="B268" t="s">
        <v>1117</v>
      </c>
      <c r="C268">
        <v>376550</v>
      </c>
      <c r="D268">
        <v>20.4</v>
      </c>
      <c r="E268">
        <v>30.6</v>
      </c>
      <c r="F268" t="s">
        <v>474</v>
      </c>
      <c r="G268">
        <v>0</v>
      </c>
      <c r="H268">
        <v>30.6</v>
      </c>
      <c r="I268" t="s">
        <v>474</v>
      </c>
      <c r="J268" s="6" t="str">
        <f t="shared" si="4"/>
        <v>http://gcm.io/Legislator/376550</v>
      </c>
    </row>
    <row r="269" spans="1:10" ht="15">
      <c r="A269" t="s">
        <v>1120</v>
      </c>
      <c r="B269" t="s">
        <v>1121</v>
      </c>
      <c r="C269">
        <v>375965</v>
      </c>
      <c r="D269">
        <v>39.8</v>
      </c>
      <c r="E269">
        <v>30.6</v>
      </c>
      <c r="F269" t="s">
        <v>474</v>
      </c>
      <c r="G269">
        <v>0</v>
      </c>
      <c r="H269">
        <v>30.6</v>
      </c>
      <c r="I269" t="s">
        <v>474</v>
      </c>
      <c r="J269" s="6" t="str">
        <f t="shared" si="4"/>
        <v>http://gcm.io/Legislator/375965</v>
      </c>
    </row>
    <row r="270" spans="1:10" ht="15">
      <c r="A270" t="s">
        <v>1124</v>
      </c>
      <c r="B270" t="s">
        <v>1125</v>
      </c>
      <c r="C270">
        <v>376893</v>
      </c>
      <c r="D270">
        <v>16.3</v>
      </c>
      <c r="E270">
        <v>30.4</v>
      </c>
      <c r="F270" t="s">
        <v>474</v>
      </c>
      <c r="G270">
        <v>0</v>
      </c>
      <c r="H270">
        <v>30.4</v>
      </c>
      <c r="I270" t="s">
        <v>474</v>
      </c>
      <c r="J270" s="6" t="str">
        <f t="shared" si="4"/>
        <v>http://gcm.io/Legislator/376893</v>
      </c>
    </row>
    <row r="271" spans="1:10" ht="15">
      <c r="A271" t="s">
        <v>1128</v>
      </c>
      <c r="B271" t="s">
        <v>1129</v>
      </c>
      <c r="C271">
        <v>377193</v>
      </c>
      <c r="D271">
        <v>34.7</v>
      </c>
      <c r="E271">
        <v>30.4</v>
      </c>
      <c r="F271" t="s">
        <v>474</v>
      </c>
      <c r="G271">
        <v>0</v>
      </c>
      <c r="H271">
        <v>30.4</v>
      </c>
      <c r="I271" t="s">
        <v>474</v>
      </c>
      <c r="J271" s="6" t="str">
        <f t="shared" si="4"/>
        <v>http://gcm.io/Legislator/377193</v>
      </c>
    </row>
    <row r="272" spans="1:10" ht="15">
      <c r="A272" t="s">
        <v>1131</v>
      </c>
      <c r="B272" t="s">
        <v>1132</v>
      </c>
      <c r="C272">
        <v>376544</v>
      </c>
      <c r="D272">
        <v>0</v>
      </c>
      <c r="E272">
        <v>30.1</v>
      </c>
      <c r="F272" t="s">
        <v>474</v>
      </c>
      <c r="G272">
        <v>0</v>
      </c>
      <c r="H272">
        <v>30.1</v>
      </c>
      <c r="I272" t="s">
        <v>474</v>
      </c>
      <c r="J272" s="6" t="str">
        <f t="shared" si="4"/>
        <v>http://gcm.io/Legislator/376544</v>
      </c>
    </row>
    <row r="273" spans="1:10" ht="15">
      <c r="A273" t="s">
        <v>1135</v>
      </c>
      <c r="B273" t="s">
        <v>1136</v>
      </c>
      <c r="C273">
        <v>377183</v>
      </c>
      <c r="D273">
        <v>3.1</v>
      </c>
      <c r="E273">
        <v>30.1</v>
      </c>
      <c r="F273" t="s">
        <v>474</v>
      </c>
      <c r="G273">
        <v>0</v>
      </c>
      <c r="H273">
        <v>30.1</v>
      </c>
      <c r="I273" t="s">
        <v>474</v>
      </c>
      <c r="J273" s="6" t="str">
        <f t="shared" si="4"/>
        <v>http://gcm.io/Legislator/377183</v>
      </c>
    </row>
    <row r="274" spans="1:10" ht="15">
      <c r="A274" t="s">
        <v>1139</v>
      </c>
      <c r="B274" t="s">
        <v>1140</v>
      </c>
      <c r="C274">
        <v>377091</v>
      </c>
      <c r="D274">
        <v>35.7</v>
      </c>
      <c r="E274">
        <v>29.8</v>
      </c>
      <c r="F274" t="s">
        <v>474</v>
      </c>
      <c r="G274">
        <v>0</v>
      </c>
      <c r="H274">
        <v>29.8</v>
      </c>
      <c r="I274" t="s">
        <v>474</v>
      </c>
      <c r="J274" s="6" t="str">
        <f t="shared" si="4"/>
        <v>http://gcm.io/Legislator/377091</v>
      </c>
    </row>
    <row r="275" spans="1:10" ht="15">
      <c r="A275" t="s">
        <v>1142</v>
      </c>
      <c r="B275" t="s">
        <v>1143</v>
      </c>
      <c r="C275">
        <v>376894</v>
      </c>
      <c r="D275">
        <v>22.4</v>
      </c>
      <c r="E275">
        <v>29.8</v>
      </c>
      <c r="F275" t="s">
        <v>474</v>
      </c>
      <c r="G275">
        <v>0</v>
      </c>
      <c r="H275">
        <v>29.8</v>
      </c>
      <c r="I275" t="s">
        <v>474</v>
      </c>
      <c r="J275" s="6" t="str">
        <f t="shared" si="4"/>
        <v>http://gcm.io/Legislator/376894</v>
      </c>
    </row>
    <row r="276" spans="1:10" ht="15">
      <c r="A276" t="s">
        <v>1146</v>
      </c>
      <c r="B276" t="s">
        <v>1147</v>
      </c>
      <c r="C276">
        <v>377135</v>
      </c>
      <c r="D276">
        <v>17.3</v>
      </c>
      <c r="E276">
        <v>29.8</v>
      </c>
      <c r="F276" t="s">
        <v>474</v>
      </c>
      <c r="G276">
        <v>-0.8</v>
      </c>
      <c r="H276">
        <v>29</v>
      </c>
      <c r="I276" t="s">
        <v>474</v>
      </c>
      <c r="J276" s="6" t="str">
        <f t="shared" si="4"/>
        <v>http://gcm.io/Legislator/377135</v>
      </c>
    </row>
    <row r="277" spans="1:10" ht="15">
      <c r="A277" t="s">
        <v>1150</v>
      </c>
      <c r="B277" t="s">
        <v>1151</v>
      </c>
      <c r="C277">
        <v>376510</v>
      </c>
      <c r="D277">
        <v>35.7</v>
      </c>
      <c r="E277">
        <v>29</v>
      </c>
      <c r="F277" t="s">
        <v>474</v>
      </c>
      <c r="G277">
        <v>0</v>
      </c>
      <c r="H277">
        <v>29</v>
      </c>
      <c r="I277" t="s">
        <v>474</v>
      </c>
      <c r="J277" s="6" t="str">
        <f t="shared" si="4"/>
        <v>http://gcm.io/Legislator/376510</v>
      </c>
    </row>
    <row r="278" spans="1:10" ht="15">
      <c r="A278" t="s">
        <v>1155</v>
      </c>
      <c r="B278" t="s">
        <v>1156</v>
      </c>
      <c r="C278">
        <v>376166</v>
      </c>
      <c r="D278">
        <v>14.3</v>
      </c>
      <c r="E278">
        <v>29</v>
      </c>
      <c r="F278" t="s">
        <v>474</v>
      </c>
      <c r="G278">
        <v>0</v>
      </c>
      <c r="H278">
        <v>29</v>
      </c>
      <c r="I278" t="s">
        <v>474</v>
      </c>
      <c r="J278" s="6" t="str">
        <f t="shared" si="4"/>
        <v>http://gcm.io/Legislator/376166</v>
      </c>
    </row>
    <row r="279" spans="1:10" ht="15">
      <c r="A279" t="s">
        <v>1159</v>
      </c>
      <c r="B279" t="s">
        <v>1160</v>
      </c>
      <c r="C279">
        <v>377181</v>
      </c>
      <c r="D279">
        <v>0</v>
      </c>
      <c r="E279">
        <v>29</v>
      </c>
      <c r="F279" t="s">
        <v>474</v>
      </c>
      <c r="G279">
        <v>0</v>
      </c>
      <c r="H279">
        <v>29</v>
      </c>
      <c r="I279" t="s">
        <v>474</v>
      </c>
      <c r="J279" s="6" t="str">
        <f t="shared" si="4"/>
        <v>http://gcm.io/Legislator/377181</v>
      </c>
    </row>
    <row r="280" spans="1:10" ht="15">
      <c r="A280" t="s">
        <v>1162</v>
      </c>
      <c r="B280" t="s">
        <v>1163</v>
      </c>
      <c r="C280">
        <v>377170</v>
      </c>
      <c r="D280">
        <v>40.8</v>
      </c>
      <c r="E280">
        <v>28.8</v>
      </c>
      <c r="F280" t="s">
        <v>474</v>
      </c>
      <c r="G280">
        <v>0</v>
      </c>
      <c r="H280">
        <v>28.8</v>
      </c>
      <c r="I280" t="s">
        <v>474</v>
      </c>
      <c r="J280" s="6" t="str">
        <f t="shared" si="4"/>
        <v>http://gcm.io/Legislator/377170</v>
      </c>
    </row>
    <row r="281" spans="1:10" ht="15">
      <c r="A281" t="s">
        <v>1164</v>
      </c>
      <c r="B281" t="s">
        <v>1165</v>
      </c>
      <c r="C281">
        <v>376931</v>
      </c>
      <c r="D281">
        <v>19.4</v>
      </c>
      <c r="E281">
        <v>27.9</v>
      </c>
      <c r="F281" t="s">
        <v>474</v>
      </c>
      <c r="G281">
        <v>0</v>
      </c>
      <c r="H281">
        <v>27.9</v>
      </c>
      <c r="I281" t="s">
        <v>474</v>
      </c>
      <c r="J281" s="6" t="str">
        <f t="shared" si="4"/>
        <v>http://gcm.io/Legislator/376931</v>
      </c>
    </row>
    <row r="282" spans="1:10" ht="15">
      <c r="A282" t="s">
        <v>1169</v>
      </c>
      <c r="B282" t="s">
        <v>1170</v>
      </c>
      <c r="C282">
        <v>377172</v>
      </c>
      <c r="D282">
        <v>24.5</v>
      </c>
      <c r="E282">
        <v>27.7</v>
      </c>
      <c r="F282" t="s">
        <v>474</v>
      </c>
      <c r="G282">
        <v>0</v>
      </c>
      <c r="H282">
        <v>27.7</v>
      </c>
      <c r="I282" t="s">
        <v>474</v>
      </c>
      <c r="J282" s="6" t="str">
        <f t="shared" si="4"/>
        <v>http://gcm.io/Legislator/377172</v>
      </c>
    </row>
    <row r="283" spans="1:10" ht="15">
      <c r="A283" t="s">
        <v>1174</v>
      </c>
      <c r="B283" t="s">
        <v>1175</v>
      </c>
      <c r="C283">
        <v>376645</v>
      </c>
      <c r="D283">
        <v>0</v>
      </c>
      <c r="E283">
        <v>28</v>
      </c>
      <c r="F283" t="s">
        <v>474</v>
      </c>
      <c r="G283">
        <v>-0.5</v>
      </c>
      <c r="H283">
        <v>27.5</v>
      </c>
      <c r="I283" t="s">
        <v>474</v>
      </c>
      <c r="J283" s="6" t="str">
        <f t="shared" si="4"/>
        <v>http://gcm.io/Legislator/376645</v>
      </c>
    </row>
    <row r="284" spans="1:10" ht="15">
      <c r="A284" t="s">
        <v>1177</v>
      </c>
      <c r="B284" t="s">
        <v>1178</v>
      </c>
      <c r="C284">
        <v>376970</v>
      </c>
      <c r="D284">
        <v>16.3</v>
      </c>
      <c r="E284">
        <v>27.2</v>
      </c>
      <c r="F284" t="s">
        <v>474</v>
      </c>
      <c r="G284">
        <v>0.3</v>
      </c>
      <c r="H284">
        <v>27.5</v>
      </c>
      <c r="I284" t="s">
        <v>474</v>
      </c>
      <c r="J284" s="6" t="str">
        <f t="shared" si="4"/>
        <v>http://gcm.io/Legislator/376970</v>
      </c>
    </row>
    <row r="285" spans="1:10" ht="15">
      <c r="A285" t="s">
        <v>1182</v>
      </c>
      <c r="B285" t="s">
        <v>1183</v>
      </c>
      <c r="C285">
        <v>377297</v>
      </c>
      <c r="D285">
        <v>30.6</v>
      </c>
      <c r="E285">
        <v>27.4</v>
      </c>
      <c r="F285" t="s">
        <v>474</v>
      </c>
      <c r="G285">
        <v>0</v>
      </c>
      <c r="H285">
        <v>27.4</v>
      </c>
      <c r="I285" t="s">
        <v>474</v>
      </c>
      <c r="J285" s="6" t="str">
        <f t="shared" si="4"/>
        <v>http://gcm.io/Legislator/377297</v>
      </c>
    </row>
    <row r="286" spans="1:10" ht="15">
      <c r="A286" t="s">
        <v>1187</v>
      </c>
      <c r="B286" t="s">
        <v>1188</v>
      </c>
      <c r="C286">
        <v>377303</v>
      </c>
      <c r="D286">
        <v>28.6</v>
      </c>
      <c r="E286">
        <v>27.4</v>
      </c>
      <c r="F286" t="s">
        <v>474</v>
      </c>
      <c r="G286">
        <v>0</v>
      </c>
      <c r="H286">
        <v>27.4</v>
      </c>
      <c r="I286" t="s">
        <v>474</v>
      </c>
      <c r="J286" s="6" t="str">
        <f t="shared" si="4"/>
        <v>http://gcm.io/Legislator/377303</v>
      </c>
    </row>
    <row r="287" spans="1:10" ht="15">
      <c r="A287" t="s">
        <v>1189</v>
      </c>
      <c r="B287" t="s">
        <v>1190</v>
      </c>
      <c r="C287">
        <v>377169</v>
      </c>
      <c r="D287">
        <v>41.8</v>
      </c>
      <c r="E287">
        <v>33.9</v>
      </c>
      <c r="F287" t="s">
        <v>1043</v>
      </c>
      <c r="G287">
        <v>-6.7</v>
      </c>
      <c r="H287">
        <v>27.2</v>
      </c>
      <c r="I287" t="s">
        <v>474</v>
      </c>
      <c r="J287" s="6" t="str">
        <f t="shared" si="4"/>
        <v>http://gcm.io/Legislator/377169</v>
      </c>
    </row>
    <row r="288" spans="1:10" ht="15">
      <c r="A288" t="s">
        <v>1192</v>
      </c>
      <c r="B288" t="s">
        <v>1193</v>
      </c>
      <c r="C288">
        <v>375846</v>
      </c>
      <c r="D288">
        <v>24.5</v>
      </c>
      <c r="E288">
        <v>26.3</v>
      </c>
      <c r="F288" t="s">
        <v>1194</v>
      </c>
      <c r="G288">
        <v>0.3</v>
      </c>
      <c r="H288">
        <v>26.6</v>
      </c>
      <c r="I288" t="s">
        <v>1194</v>
      </c>
      <c r="J288" s="6" t="str">
        <f t="shared" si="4"/>
        <v>http://gcm.io/Legislator/375846</v>
      </c>
    </row>
    <row r="289" spans="1:10" ht="15">
      <c r="A289" t="s">
        <v>1195</v>
      </c>
      <c r="B289" t="s">
        <v>1196</v>
      </c>
      <c r="C289">
        <v>376532</v>
      </c>
      <c r="D289">
        <v>22.4</v>
      </c>
      <c r="E289">
        <v>26.3</v>
      </c>
      <c r="F289" t="s">
        <v>1194</v>
      </c>
      <c r="G289">
        <v>0.3</v>
      </c>
      <c r="H289">
        <v>26.6</v>
      </c>
      <c r="I289" t="s">
        <v>1194</v>
      </c>
      <c r="J289" s="6" t="str">
        <f t="shared" si="4"/>
        <v>http://gcm.io/Legislator/376532</v>
      </c>
    </row>
    <row r="290" spans="1:10" ht="15">
      <c r="A290" t="s">
        <v>1198</v>
      </c>
      <c r="B290" t="s">
        <v>1199</v>
      </c>
      <c r="C290">
        <v>377148</v>
      </c>
      <c r="D290">
        <v>28.6</v>
      </c>
      <c r="E290">
        <v>26.3</v>
      </c>
      <c r="F290" t="s">
        <v>1194</v>
      </c>
      <c r="G290">
        <v>0</v>
      </c>
      <c r="H290">
        <v>26.3</v>
      </c>
      <c r="I290" t="s">
        <v>1194</v>
      </c>
      <c r="J290" s="6" t="str">
        <f t="shared" si="4"/>
        <v>http://gcm.io/Legislator/377148</v>
      </c>
    </row>
    <row r="291" spans="1:10" ht="15">
      <c r="A291" t="s">
        <v>1202</v>
      </c>
      <c r="B291" t="s">
        <v>1203</v>
      </c>
      <c r="C291">
        <v>364729</v>
      </c>
      <c r="D291">
        <v>11.2</v>
      </c>
      <c r="E291">
        <v>26.6</v>
      </c>
      <c r="F291" t="s">
        <v>1194</v>
      </c>
      <c r="G291">
        <v>-0.5</v>
      </c>
      <c r="H291">
        <v>26.1</v>
      </c>
      <c r="I291" t="s">
        <v>1194</v>
      </c>
      <c r="J291" s="6" t="str">
        <f t="shared" si="4"/>
        <v>http://gcm.io/Legislator/364729</v>
      </c>
    </row>
    <row r="292" spans="1:10" ht="15">
      <c r="A292" t="s">
        <v>1206</v>
      </c>
      <c r="B292" t="s">
        <v>1207</v>
      </c>
      <c r="C292">
        <v>376882</v>
      </c>
      <c r="D292">
        <v>25.5</v>
      </c>
      <c r="E292">
        <v>27.4</v>
      </c>
      <c r="F292" t="s">
        <v>474</v>
      </c>
      <c r="G292">
        <v>-1.3</v>
      </c>
      <c r="H292">
        <v>26.099999999999998</v>
      </c>
      <c r="I292" t="s">
        <v>1194</v>
      </c>
      <c r="J292" s="6" t="str">
        <f t="shared" si="4"/>
        <v>http://gcm.io/Legislator/376882</v>
      </c>
    </row>
    <row r="293" spans="1:10" ht="15">
      <c r="A293" t="s">
        <v>1208</v>
      </c>
      <c r="B293" t="s">
        <v>1209</v>
      </c>
      <c r="C293">
        <v>376720</v>
      </c>
      <c r="D293">
        <v>22.4</v>
      </c>
      <c r="E293">
        <v>25</v>
      </c>
      <c r="F293" t="s">
        <v>1194</v>
      </c>
      <c r="G293">
        <v>0.3</v>
      </c>
      <c r="H293">
        <v>25.3</v>
      </c>
      <c r="I293" t="s">
        <v>1194</v>
      </c>
      <c r="J293" s="6" t="str">
        <f t="shared" si="4"/>
        <v>http://gcm.io/Legislator/376720</v>
      </c>
    </row>
    <row r="294" spans="1:10" ht="15">
      <c r="A294" t="s">
        <v>1210</v>
      </c>
      <c r="B294" t="s">
        <v>1211</v>
      </c>
      <c r="C294">
        <v>375918</v>
      </c>
      <c r="D294">
        <v>3.1</v>
      </c>
      <c r="E294">
        <v>25.3</v>
      </c>
      <c r="F294" t="s">
        <v>1194</v>
      </c>
      <c r="G294">
        <v>0</v>
      </c>
      <c r="H294">
        <v>25.3</v>
      </c>
      <c r="I294" t="s">
        <v>1194</v>
      </c>
      <c r="J294" s="6" t="str">
        <f t="shared" si="4"/>
        <v>http://gcm.io/Legislator/375918</v>
      </c>
    </row>
    <row r="295" spans="1:10" ht="15">
      <c r="A295" t="s">
        <v>1214</v>
      </c>
      <c r="B295" t="s">
        <v>1215</v>
      </c>
      <c r="C295">
        <v>377318</v>
      </c>
      <c r="D295">
        <v>4.1</v>
      </c>
      <c r="E295">
        <v>25.3</v>
      </c>
      <c r="F295" t="s">
        <v>1194</v>
      </c>
      <c r="G295">
        <v>0</v>
      </c>
      <c r="H295">
        <v>25.3</v>
      </c>
      <c r="I295" t="s">
        <v>1194</v>
      </c>
      <c r="J295" s="6" t="str">
        <f t="shared" si="4"/>
        <v>http://gcm.io/Legislator/377318</v>
      </c>
    </row>
    <row r="296" spans="1:10" ht="15">
      <c r="A296" t="s">
        <v>1217</v>
      </c>
      <c r="B296" t="s">
        <v>1218</v>
      </c>
      <c r="C296">
        <v>377117</v>
      </c>
      <c r="D296">
        <v>5.1</v>
      </c>
      <c r="E296">
        <v>25</v>
      </c>
      <c r="F296" t="s">
        <v>1194</v>
      </c>
      <c r="G296">
        <v>0</v>
      </c>
      <c r="H296">
        <v>25</v>
      </c>
      <c r="I296" t="s">
        <v>1194</v>
      </c>
      <c r="J296" s="6" t="str">
        <f t="shared" si="4"/>
        <v>http://gcm.io/Legislator/377117</v>
      </c>
    </row>
    <row r="297" spans="1:10" ht="15">
      <c r="A297" t="s">
        <v>1221</v>
      </c>
      <c r="B297" t="s">
        <v>1222</v>
      </c>
      <c r="C297">
        <v>376954</v>
      </c>
      <c r="D297">
        <v>19.4</v>
      </c>
      <c r="E297">
        <v>25</v>
      </c>
      <c r="F297" t="s">
        <v>1194</v>
      </c>
      <c r="G297">
        <v>0</v>
      </c>
      <c r="H297">
        <v>25</v>
      </c>
      <c r="I297" t="s">
        <v>1194</v>
      </c>
      <c r="J297" s="6" t="str">
        <f t="shared" si="4"/>
        <v>http://gcm.io/Legislator/376954</v>
      </c>
    </row>
    <row r="298" spans="1:10" ht="15">
      <c r="A298" t="s">
        <v>1226</v>
      </c>
      <c r="B298" t="s">
        <v>1227</v>
      </c>
      <c r="C298">
        <v>376692</v>
      </c>
      <c r="D298">
        <v>26.5</v>
      </c>
      <c r="E298">
        <v>24.7</v>
      </c>
      <c r="F298" t="s">
        <v>1194</v>
      </c>
      <c r="G298">
        <v>0.3</v>
      </c>
      <c r="H298">
        <v>25</v>
      </c>
      <c r="I298" t="s">
        <v>1194</v>
      </c>
      <c r="J298" s="6" t="str">
        <f t="shared" si="4"/>
        <v>http://gcm.io/Legislator/376692</v>
      </c>
    </row>
    <row r="299" spans="1:10" ht="15">
      <c r="A299" t="s">
        <v>1229</v>
      </c>
      <c r="B299" t="s">
        <v>1230</v>
      </c>
      <c r="C299">
        <v>376077</v>
      </c>
      <c r="D299">
        <v>18.4</v>
      </c>
      <c r="E299">
        <v>23.9</v>
      </c>
      <c r="F299" t="s">
        <v>1194</v>
      </c>
      <c r="G299">
        <v>0.8</v>
      </c>
      <c r="H299">
        <v>24.7</v>
      </c>
      <c r="I299" t="s">
        <v>1194</v>
      </c>
      <c r="J299" s="6" t="str">
        <f t="shared" si="4"/>
        <v>http://gcm.io/Legislator/376077</v>
      </c>
    </row>
    <row r="300" spans="1:10" ht="15">
      <c r="A300" t="s">
        <v>1234</v>
      </c>
      <c r="B300" t="s">
        <v>1235</v>
      </c>
      <c r="C300">
        <v>377141</v>
      </c>
      <c r="D300">
        <v>8.2</v>
      </c>
      <c r="E300">
        <v>24.5</v>
      </c>
      <c r="F300" t="s">
        <v>1194</v>
      </c>
      <c r="G300">
        <v>0</v>
      </c>
      <c r="H300">
        <v>24.5</v>
      </c>
      <c r="I300" t="s">
        <v>1194</v>
      </c>
      <c r="J300" s="6" t="str">
        <f t="shared" si="4"/>
        <v>http://gcm.io/Legislator/377141</v>
      </c>
    </row>
    <row r="301" spans="1:10" ht="15">
      <c r="A301" t="s">
        <v>1237</v>
      </c>
      <c r="B301" t="s">
        <v>1238</v>
      </c>
      <c r="C301">
        <v>376674</v>
      </c>
      <c r="D301">
        <v>36.7</v>
      </c>
      <c r="E301">
        <v>27.4</v>
      </c>
      <c r="F301" t="s">
        <v>474</v>
      </c>
      <c r="G301">
        <v>-3</v>
      </c>
      <c r="H301">
        <v>24.4</v>
      </c>
      <c r="I301" t="s">
        <v>1194</v>
      </c>
      <c r="J301" s="6" t="str">
        <f t="shared" si="4"/>
        <v>http://gcm.io/Legislator/376674</v>
      </c>
    </row>
    <row r="302" spans="1:10" ht="15">
      <c r="A302" t="s">
        <v>1241</v>
      </c>
      <c r="B302" t="s">
        <v>1242</v>
      </c>
      <c r="C302">
        <v>377060</v>
      </c>
      <c r="D302">
        <v>16.3</v>
      </c>
      <c r="E302">
        <v>24.2</v>
      </c>
      <c r="F302" t="s">
        <v>1194</v>
      </c>
      <c r="G302">
        <v>0</v>
      </c>
      <c r="H302">
        <v>24.2</v>
      </c>
      <c r="I302" t="s">
        <v>1194</v>
      </c>
      <c r="J302" s="6" t="str">
        <f t="shared" si="4"/>
        <v>http://gcm.io/Legislator/377060</v>
      </c>
    </row>
    <row r="303" spans="1:10" ht="15">
      <c r="A303" t="s">
        <v>1246</v>
      </c>
      <c r="B303" t="s">
        <v>1247</v>
      </c>
      <c r="C303">
        <v>377300</v>
      </c>
      <c r="D303">
        <v>16.3</v>
      </c>
      <c r="E303">
        <v>24.2</v>
      </c>
      <c r="F303" t="s">
        <v>1194</v>
      </c>
      <c r="G303">
        <v>0</v>
      </c>
      <c r="H303">
        <v>24.2</v>
      </c>
      <c r="I303" t="s">
        <v>1194</v>
      </c>
      <c r="J303" s="6" t="str">
        <f t="shared" si="4"/>
        <v>http://gcm.io/Legislator/377300</v>
      </c>
    </row>
    <row r="304" spans="1:10" ht="15">
      <c r="A304" t="s">
        <v>1250</v>
      </c>
      <c r="B304" t="s">
        <v>1251</v>
      </c>
      <c r="C304">
        <v>377126</v>
      </c>
      <c r="D304">
        <v>0</v>
      </c>
      <c r="E304">
        <v>24.2</v>
      </c>
      <c r="F304" t="s">
        <v>1194</v>
      </c>
      <c r="G304">
        <v>0</v>
      </c>
      <c r="H304">
        <v>24.2</v>
      </c>
      <c r="I304" t="s">
        <v>1194</v>
      </c>
      <c r="J304" s="6" t="str">
        <f t="shared" si="4"/>
        <v>http://gcm.io/Legislator/377126</v>
      </c>
    </row>
    <row r="305" spans="1:10" ht="15">
      <c r="A305" t="s">
        <v>1252</v>
      </c>
      <c r="B305" t="s">
        <v>1253</v>
      </c>
      <c r="C305">
        <v>377314</v>
      </c>
      <c r="D305">
        <v>9.2</v>
      </c>
      <c r="E305">
        <v>24.7</v>
      </c>
      <c r="F305" t="s">
        <v>1194</v>
      </c>
      <c r="G305">
        <v>-0.5</v>
      </c>
      <c r="H305">
        <v>24.2</v>
      </c>
      <c r="I305" t="s">
        <v>1194</v>
      </c>
      <c r="J305" s="6" t="str">
        <f t="shared" si="4"/>
        <v>http://gcm.io/Legislator/377314</v>
      </c>
    </row>
    <row r="306" spans="1:10" ht="15">
      <c r="A306" t="s">
        <v>1256</v>
      </c>
      <c r="B306" t="s">
        <v>1257</v>
      </c>
      <c r="C306">
        <v>376191</v>
      </c>
      <c r="D306">
        <v>9.2</v>
      </c>
      <c r="E306">
        <v>24.2</v>
      </c>
      <c r="F306" t="s">
        <v>1194</v>
      </c>
      <c r="G306">
        <v>-0.8</v>
      </c>
      <c r="H306">
        <v>23.4</v>
      </c>
      <c r="I306" t="s">
        <v>1194</v>
      </c>
      <c r="J306" s="6" t="str">
        <f t="shared" si="4"/>
        <v>http://gcm.io/Legislator/376191</v>
      </c>
    </row>
    <row r="307" spans="1:10" ht="15">
      <c r="A307" t="s">
        <v>1261</v>
      </c>
      <c r="B307" t="s">
        <v>1262</v>
      </c>
      <c r="C307">
        <v>377319</v>
      </c>
      <c r="D307">
        <v>13.3</v>
      </c>
      <c r="E307">
        <v>23.7</v>
      </c>
      <c r="F307" t="s">
        <v>1194</v>
      </c>
      <c r="G307">
        <v>-0.3</v>
      </c>
      <c r="H307">
        <v>23.4</v>
      </c>
      <c r="I307" t="s">
        <v>1194</v>
      </c>
      <c r="J307" s="6" t="str">
        <f t="shared" si="4"/>
        <v>http://gcm.io/Legislator/377319</v>
      </c>
    </row>
    <row r="308" spans="1:10" ht="15">
      <c r="A308" t="s">
        <v>1266</v>
      </c>
      <c r="B308" t="s">
        <v>1267</v>
      </c>
      <c r="C308">
        <v>377288</v>
      </c>
      <c r="D308">
        <v>9.2</v>
      </c>
      <c r="E308">
        <v>22.8</v>
      </c>
      <c r="F308" t="s">
        <v>1194</v>
      </c>
      <c r="G308">
        <v>0.3</v>
      </c>
      <c r="H308">
        <v>23.1</v>
      </c>
      <c r="I308" t="s">
        <v>1194</v>
      </c>
      <c r="J308" s="6" t="str">
        <f t="shared" si="4"/>
        <v>http://gcm.io/Legislator/377288</v>
      </c>
    </row>
    <row r="309" spans="1:10" ht="15">
      <c r="A309" t="s">
        <v>1269</v>
      </c>
      <c r="B309" t="s">
        <v>1270</v>
      </c>
      <c r="C309">
        <v>376123</v>
      </c>
      <c r="D309">
        <v>23.5</v>
      </c>
      <c r="E309">
        <v>26.1</v>
      </c>
      <c r="F309" t="s">
        <v>1194</v>
      </c>
      <c r="G309">
        <v>-3</v>
      </c>
      <c r="H309">
        <v>23.1</v>
      </c>
      <c r="I309" t="s">
        <v>1194</v>
      </c>
      <c r="J309" s="6" t="str">
        <f t="shared" si="4"/>
        <v>http://gcm.io/Legislator/376123</v>
      </c>
    </row>
    <row r="310" spans="1:10" ht="15">
      <c r="A310" t="s">
        <v>1272</v>
      </c>
      <c r="B310" t="s">
        <v>1273</v>
      </c>
      <c r="C310">
        <v>377316</v>
      </c>
      <c r="D310">
        <v>18.4</v>
      </c>
      <c r="E310">
        <v>23.1</v>
      </c>
      <c r="F310" t="s">
        <v>1194</v>
      </c>
      <c r="G310">
        <v>0</v>
      </c>
      <c r="H310">
        <v>23.1</v>
      </c>
      <c r="I310" t="s">
        <v>1194</v>
      </c>
      <c r="J310" s="6" t="str">
        <f t="shared" si="4"/>
        <v>http://gcm.io/Legislator/377316</v>
      </c>
    </row>
    <row r="311" spans="1:10" ht="15">
      <c r="A311" t="s">
        <v>1276</v>
      </c>
      <c r="B311" t="s">
        <v>1277</v>
      </c>
      <c r="C311">
        <v>376111</v>
      </c>
      <c r="D311">
        <v>0</v>
      </c>
      <c r="E311">
        <v>22.6</v>
      </c>
      <c r="F311" t="s">
        <v>1194</v>
      </c>
      <c r="G311">
        <v>0.3</v>
      </c>
      <c r="H311">
        <v>22.900000000000002</v>
      </c>
      <c r="I311" t="s">
        <v>1194</v>
      </c>
      <c r="J311" s="6" t="str">
        <f t="shared" si="4"/>
        <v>http://gcm.io/Legislator/376111</v>
      </c>
    </row>
    <row r="312" spans="1:10" ht="15">
      <c r="A312" t="s">
        <v>1279</v>
      </c>
      <c r="B312" t="s">
        <v>1280</v>
      </c>
      <c r="C312">
        <v>377778</v>
      </c>
      <c r="D312">
        <v>66.3</v>
      </c>
      <c r="E312">
        <v>22.4</v>
      </c>
      <c r="F312" t="s">
        <v>424</v>
      </c>
      <c r="G312">
        <v>0</v>
      </c>
      <c r="H312">
        <v>22.4</v>
      </c>
      <c r="I312" t="s">
        <v>424</v>
      </c>
      <c r="J312" s="6" t="str">
        <f t="shared" si="4"/>
        <v>http://gcm.io/Legislator/377778</v>
      </c>
    </row>
    <row r="313" spans="1:10" ht="15">
      <c r="A313" t="s">
        <v>1282</v>
      </c>
      <c r="B313" t="s">
        <v>1283</v>
      </c>
      <c r="C313">
        <v>377070</v>
      </c>
      <c r="D313">
        <v>4.1</v>
      </c>
      <c r="E313">
        <v>22.3</v>
      </c>
      <c r="F313" t="s">
        <v>1194</v>
      </c>
      <c r="G313">
        <v>0</v>
      </c>
      <c r="H313">
        <v>22.3</v>
      </c>
      <c r="I313" t="s">
        <v>1194</v>
      </c>
      <c r="J313" s="6" t="str">
        <f t="shared" si="4"/>
        <v>http://gcm.io/Legislator/377070</v>
      </c>
    </row>
    <row r="314" spans="1:10" ht="15">
      <c r="A314" t="s">
        <v>1285</v>
      </c>
      <c r="B314" t="s">
        <v>1286</v>
      </c>
      <c r="C314">
        <v>377057</v>
      </c>
      <c r="D314">
        <v>9.2</v>
      </c>
      <c r="E314">
        <v>21.5</v>
      </c>
      <c r="F314" t="s">
        <v>1194</v>
      </c>
      <c r="G314">
        <v>0.8</v>
      </c>
      <c r="H314">
        <v>22.3</v>
      </c>
      <c r="I314" t="s">
        <v>1194</v>
      </c>
      <c r="J314" s="6" t="str">
        <f t="shared" si="4"/>
        <v>http://gcm.io/Legislator/377057</v>
      </c>
    </row>
    <row r="315" spans="1:10" ht="15">
      <c r="A315" t="s">
        <v>1290</v>
      </c>
      <c r="B315" t="s">
        <v>1291</v>
      </c>
      <c r="C315">
        <v>377143</v>
      </c>
      <c r="D315">
        <v>20.4</v>
      </c>
      <c r="E315">
        <v>21.8</v>
      </c>
      <c r="F315" t="s">
        <v>1194</v>
      </c>
      <c r="G315">
        <v>0.3</v>
      </c>
      <c r="H315">
        <v>22.1</v>
      </c>
      <c r="I315" t="s">
        <v>1194</v>
      </c>
      <c r="J315" s="6" t="str">
        <f t="shared" si="4"/>
        <v>http://gcm.io/Legislator/377143</v>
      </c>
    </row>
    <row r="316" spans="1:10" ht="15">
      <c r="A316" t="s">
        <v>1293</v>
      </c>
      <c r="B316" t="s">
        <v>1294</v>
      </c>
      <c r="C316">
        <v>377290</v>
      </c>
      <c r="D316">
        <v>13.3</v>
      </c>
      <c r="E316">
        <v>22.8</v>
      </c>
      <c r="F316" t="s">
        <v>1194</v>
      </c>
      <c r="G316">
        <v>-0.8</v>
      </c>
      <c r="H316">
        <v>22</v>
      </c>
      <c r="I316" t="s">
        <v>1194</v>
      </c>
      <c r="J316" s="6" t="str">
        <f t="shared" si="4"/>
        <v>http://gcm.io/Legislator/377290</v>
      </c>
    </row>
    <row r="317" spans="1:10" ht="15">
      <c r="A317" t="s">
        <v>1298</v>
      </c>
      <c r="B317" t="s">
        <v>1299</v>
      </c>
      <c r="C317">
        <v>376676</v>
      </c>
      <c r="D317">
        <v>5.1</v>
      </c>
      <c r="E317">
        <v>22</v>
      </c>
      <c r="F317" t="s">
        <v>1194</v>
      </c>
      <c r="G317">
        <v>0</v>
      </c>
      <c r="H317">
        <v>22</v>
      </c>
      <c r="I317" t="s">
        <v>1194</v>
      </c>
      <c r="J317" s="6" t="str">
        <f t="shared" si="4"/>
        <v>http://gcm.io/Legislator/376676</v>
      </c>
    </row>
    <row r="318" spans="1:10" ht="15">
      <c r="A318" t="s">
        <v>1300</v>
      </c>
      <c r="B318" t="s">
        <v>1301</v>
      </c>
      <c r="C318">
        <v>374801</v>
      </c>
      <c r="D318">
        <v>14.3</v>
      </c>
      <c r="E318">
        <v>21.8</v>
      </c>
      <c r="F318" t="s">
        <v>1194</v>
      </c>
      <c r="G318">
        <v>0</v>
      </c>
      <c r="H318">
        <v>21.8</v>
      </c>
      <c r="I318" t="s">
        <v>1194</v>
      </c>
      <c r="J318" s="6" t="str">
        <f t="shared" si="4"/>
        <v>http://gcm.io/Legislator/374801</v>
      </c>
    </row>
    <row r="319" spans="1:10" ht="15">
      <c r="A319" t="s">
        <v>1303</v>
      </c>
      <c r="B319" t="s">
        <v>1304</v>
      </c>
      <c r="C319">
        <v>376139</v>
      </c>
      <c r="D319">
        <v>6.1</v>
      </c>
      <c r="E319">
        <v>25</v>
      </c>
      <c r="F319" t="s">
        <v>1194</v>
      </c>
      <c r="G319">
        <v>-3.2</v>
      </c>
      <c r="H319">
        <v>21.8</v>
      </c>
      <c r="I319" t="s">
        <v>1194</v>
      </c>
      <c r="J319" s="6" t="str">
        <f t="shared" si="4"/>
        <v>http://gcm.io/Legislator/376139</v>
      </c>
    </row>
    <row r="320" spans="1:10" ht="15">
      <c r="A320" t="s">
        <v>1306</v>
      </c>
      <c r="B320" t="s">
        <v>1307</v>
      </c>
      <c r="C320">
        <v>377310</v>
      </c>
      <c r="D320">
        <v>16.3</v>
      </c>
      <c r="E320">
        <v>22.6</v>
      </c>
      <c r="F320" t="s">
        <v>1194</v>
      </c>
      <c r="G320">
        <v>-0.8</v>
      </c>
      <c r="H320">
        <v>21.8</v>
      </c>
      <c r="I320" t="s">
        <v>1194</v>
      </c>
      <c r="J320" s="6" t="str">
        <f t="shared" si="4"/>
        <v>http://gcm.io/Legislator/377310</v>
      </c>
    </row>
    <row r="321" spans="1:10" ht="15">
      <c r="A321" t="s">
        <v>1310</v>
      </c>
      <c r="B321" t="s">
        <v>1311</v>
      </c>
      <c r="C321">
        <v>376869</v>
      </c>
      <c r="D321">
        <v>26.5</v>
      </c>
      <c r="E321">
        <v>21.6</v>
      </c>
      <c r="F321" t="s">
        <v>1194</v>
      </c>
      <c r="G321">
        <v>0</v>
      </c>
      <c r="H321">
        <v>21.6</v>
      </c>
      <c r="I321" t="s">
        <v>1194</v>
      </c>
      <c r="J321" s="6" t="str">
        <f t="shared" si="4"/>
        <v>http://gcm.io/Legislator/376869</v>
      </c>
    </row>
    <row r="322" spans="1:10" ht="15">
      <c r="A322" t="s">
        <v>1313</v>
      </c>
      <c r="B322" t="s">
        <v>1314</v>
      </c>
      <c r="C322">
        <v>376564</v>
      </c>
      <c r="D322">
        <v>32.7</v>
      </c>
      <c r="E322">
        <v>28</v>
      </c>
      <c r="F322" t="s">
        <v>474</v>
      </c>
      <c r="G322">
        <v>-6.5</v>
      </c>
      <c r="H322">
        <v>21.5</v>
      </c>
      <c r="I322" t="s">
        <v>1194</v>
      </c>
      <c r="J322" s="6" t="str">
        <f t="shared" si="4"/>
        <v>http://gcm.io/Legislator/376564</v>
      </c>
    </row>
    <row r="323" spans="1:10" ht="15">
      <c r="A323" t="s">
        <v>1317</v>
      </c>
      <c r="B323" t="s">
        <v>1318</v>
      </c>
      <c r="C323">
        <v>377291</v>
      </c>
      <c r="D323">
        <v>21.4</v>
      </c>
      <c r="E323">
        <v>21.5</v>
      </c>
      <c r="F323" t="s">
        <v>1194</v>
      </c>
      <c r="G323">
        <v>0</v>
      </c>
      <c r="H323">
        <v>21.5</v>
      </c>
      <c r="I323" t="s">
        <v>1194</v>
      </c>
      <c r="J323" s="6" t="str">
        <f aca="true" t="shared" si="5" ref="J323:J386">HYPERLINK(CONCATENATE("http://gcm.io/Legislator/",C323))</f>
        <v>http://gcm.io/Legislator/377291</v>
      </c>
    </row>
    <row r="324" spans="1:10" ht="15">
      <c r="A324" t="s">
        <v>1322</v>
      </c>
      <c r="B324" t="s">
        <v>1323</v>
      </c>
      <c r="C324">
        <v>377160</v>
      </c>
      <c r="D324">
        <v>6.1</v>
      </c>
      <c r="E324">
        <v>21.5</v>
      </c>
      <c r="F324" t="s">
        <v>1194</v>
      </c>
      <c r="G324">
        <v>0</v>
      </c>
      <c r="H324">
        <v>21.5</v>
      </c>
      <c r="I324" t="s">
        <v>1194</v>
      </c>
      <c r="J324" s="6" t="str">
        <f t="shared" si="5"/>
        <v>http://gcm.io/Legislator/377160</v>
      </c>
    </row>
    <row r="325" spans="1:10" ht="15">
      <c r="A325" t="s">
        <v>1327</v>
      </c>
      <c r="B325" t="s">
        <v>1328</v>
      </c>
      <c r="C325">
        <v>376652</v>
      </c>
      <c r="D325">
        <v>15.3</v>
      </c>
      <c r="E325">
        <v>21.5</v>
      </c>
      <c r="F325" t="s">
        <v>1194</v>
      </c>
      <c r="G325">
        <v>0</v>
      </c>
      <c r="H325">
        <v>21.5</v>
      </c>
      <c r="I325" t="s">
        <v>1194</v>
      </c>
      <c r="J325" s="6" t="str">
        <f t="shared" si="5"/>
        <v>http://gcm.io/Legislator/376652</v>
      </c>
    </row>
    <row r="326" spans="1:10" ht="15">
      <c r="A326" t="s">
        <v>1332</v>
      </c>
      <c r="B326" t="s">
        <v>1333</v>
      </c>
      <c r="C326">
        <v>377282</v>
      </c>
      <c r="D326">
        <v>0</v>
      </c>
      <c r="E326">
        <v>21</v>
      </c>
      <c r="F326" t="s">
        <v>1194</v>
      </c>
      <c r="G326">
        <v>0</v>
      </c>
      <c r="H326">
        <v>21</v>
      </c>
      <c r="I326" t="s">
        <v>1194</v>
      </c>
      <c r="J326" s="6" t="str">
        <f t="shared" si="5"/>
        <v>http://gcm.io/Legislator/377282</v>
      </c>
    </row>
    <row r="327" spans="1:10" ht="15">
      <c r="A327" t="s">
        <v>1336</v>
      </c>
      <c r="B327" t="s">
        <v>1337</v>
      </c>
      <c r="C327">
        <v>376780</v>
      </c>
      <c r="D327">
        <v>4.1</v>
      </c>
      <c r="E327">
        <v>20.7</v>
      </c>
      <c r="F327" t="s">
        <v>1194</v>
      </c>
      <c r="G327">
        <v>0.3</v>
      </c>
      <c r="H327">
        <v>21</v>
      </c>
      <c r="I327" t="s">
        <v>1194</v>
      </c>
      <c r="J327" s="6" t="str">
        <f t="shared" si="5"/>
        <v>http://gcm.io/Legislator/376780</v>
      </c>
    </row>
    <row r="328" spans="1:10" ht="15">
      <c r="A328" t="s">
        <v>1341</v>
      </c>
      <c r="B328" t="s">
        <v>1342</v>
      </c>
      <c r="C328">
        <v>377322</v>
      </c>
      <c r="D328">
        <v>0</v>
      </c>
      <c r="E328">
        <v>21</v>
      </c>
      <c r="F328" t="s">
        <v>1194</v>
      </c>
      <c r="G328">
        <v>0</v>
      </c>
      <c r="H328">
        <v>21</v>
      </c>
      <c r="I328" t="s">
        <v>1194</v>
      </c>
      <c r="J328" s="6" t="str">
        <f t="shared" si="5"/>
        <v>http://gcm.io/Legislator/377322</v>
      </c>
    </row>
    <row r="329" spans="1:10" ht="15">
      <c r="A329" t="s">
        <v>1344</v>
      </c>
      <c r="B329" t="s">
        <v>1345</v>
      </c>
      <c r="C329">
        <v>377064</v>
      </c>
      <c r="D329">
        <v>5.1</v>
      </c>
      <c r="E329">
        <v>21.2</v>
      </c>
      <c r="F329" t="s">
        <v>1194</v>
      </c>
      <c r="G329">
        <v>-0.3</v>
      </c>
      <c r="H329">
        <v>20.9</v>
      </c>
      <c r="I329" t="s">
        <v>1194</v>
      </c>
      <c r="J329" s="6" t="str">
        <f t="shared" si="5"/>
        <v>http://gcm.io/Legislator/377064</v>
      </c>
    </row>
    <row r="330" spans="1:10" ht="15">
      <c r="A330" t="s">
        <v>1347</v>
      </c>
      <c r="B330" t="s">
        <v>1348</v>
      </c>
      <c r="C330">
        <v>377302</v>
      </c>
      <c r="D330">
        <v>18.4</v>
      </c>
      <c r="E330">
        <v>20.4</v>
      </c>
      <c r="F330" t="s">
        <v>1194</v>
      </c>
      <c r="G330">
        <v>0.5</v>
      </c>
      <c r="H330">
        <v>20.9</v>
      </c>
      <c r="I330" t="s">
        <v>1194</v>
      </c>
      <c r="J330" s="6" t="str">
        <f t="shared" si="5"/>
        <v>http://gcm.io/Legislator/377302</v>
      </c>
    </row>
    <row r="331" spans="1:10" ht="15">
      <c r="A331" t="s">
        <v>1350</v>
      </c>
      <c r="B331" t="s">
        <v>1351</v>
      </c>
      <c r="C331">
        <v>376278</v>
      </c>
      <c r="D331">
        <v>3.1</v>
      </c>
      <c r="E331">
        <v>20.7</v>
      </c>
      <c r="F331" t="s">
        <v>1194</v>
      </c>
      <c r="G331">
        <v>0</v>
      </c>
      <c r="H331">
        <v>20.7</v>
      </c>
      <c r="I331" t="s">
        <v>1194</v>
      </c>
      <c r="J331" s="6" t="str">
        <f t="shared" si="5"/>
        <v>http://gcm.io/Legislator/376278</v>
      </c>
    </row>
    <row r="332" spans="1:10" ht="15">
      <c r="A332" t="s">
        <v>1354</v>
      </c>
      <c r="B332" t="s">
        <v>1355</v>
      </c>
      <c r="C332">
        <v>376667</v>
      </c>
      <c r="D332">
        <v>13.3</v>
      </c>
      <c r="E332">
        <v>21</v>
      </c>
      <c r="F332" t="s">
        <v>1194</v>
      </c>
      <c r="G332">
        <v>-0.5</v>
      </c>
      <c r="H332">
        <v>20.5</v>
      </c>
      <c r="I332" t="s">
        <v>1194</v>
      </c>
      <c r="J332" s="6" t="str">
        <f t="shared" si="5"/>
        <v>http://gcm.io/Legislator/376667</v>
      </c>
    </row>
    <row r="333" spans="1:10" ht="15">
      <c r="A333" t="s">
        <v>1359</v>
      </c>
      <c r="B333" t="s">
        <v>1360</v>
      </c>
      <c r="C333">
        <v>377061</v>
      </c>
      <c r="D333">
        <v>0</v>
      </c>
      <c r="E333">
        <v>20.4</v>
      </c>
      <c r="F333" t="s">
        <v>1194</v>
      </c>
      <c r="G333">
        <v>0</v>
      </c>
      <c r="H333">
        <v>20.4</v>
      </c>
      <c r="I333" t="s">
        <v>1194</v>
      </c>
      <c r="J333" s="6" t="str">
        <f t="shared" si="5"/>
        <v>http://gcm.io/Legislator/377061</v>
      </c>
    </row>
    <row r="334" spans="1:10" ht="15">
      <c r="A334" t="s">
        <v>1362</v>
      </c>
      <c r="B334" t="s">
        <v>1363</v>
      </c>
      <c r="C334">
        <v>377082</v>
      </c>
      <c r="D334">
        <v>4.1</v>
      </c>
      <c r="E334">
        <v>20.4</v>
      </c>
      <c r="F334" t="s">
        <v>1194</v>
      </c>
      <c r="G334">
        <v>0</v>
      </c>
      <c r="H334">
        <v>20.4</v>
      </c>
      <c r="I334" t="s">
        <v>1194</v>
      </c>
      <c r="J334" s="6" t="str">
        <f t="shared" si="5"/>
        <v>http://gcm.io/Legislator/377082</v>
      </c>
    </row>
    <row r="335" spans="1:10" ht="15">
      <c r="A335" t="s">
        <v>1367</v>
      </c>
      <c r="B335" t="s">
        <v>1368</v>
      </c>
      <c r="C335">
        <v>377093</v>
      </c>
      <c r="D335">
        <v>7.1</v>
      </c>
      <c r="E335">
        <v>20.7</v>
      </c>
      <c r="F335" t="s">
        <v>1194</v>
      </c>
      <c r="G335">
        <v>-0.3</v>
      </c>
      <c r="H335">
        <v>20.4</v>
      </c>
      <c r="I335" t="s">
        <v>1194</v>
      </c>
      <c r="J335" s="6" t="str">
        <f t="shared" si="5"/>
        <v>http://gcm.io/Legislator/377093</v>
      </c>
    </row>
    <row r="336" spans="1:10" ht="15">
      <c r="A336" t="s">
        <v>1370</v>
      </c>
      <c r="B336" t="s">
        <v>1371</v>
      </c>
      <c r="C336">
        <v>376028</v>
      </c>
      <c r="D336">
        <v>0</v>
      </c>
      <c r="E336">
        <v>19.9</v>
      </c>
      <c r="F336" t="s">
        <v>1374</v>
      </c>
      <c r="G336">
        <v>0.3</v>
      </c>
      <c r="H336">
        <v>20.2</v>
      </c>
      <c r="I336" t="s">
        <v>1194</v>
      </c>
      <c r="J336" s="6" t="str">
        <f t="shared" si="5"/>
        <v>http://gcm.io/Legislator/376028</v>
      </c>
    </row>
    <row r="337" spans="1:10" ht="15">
      <c r="A337" t="s">
        <v>1375</v>
      </c>
      <c r="B337" t="s">
        <v>1376</v>
      </c>
      <c r="C337">
        <v>377127</v>
      </c>
      <c r="D337">
        <v>3.1</v>
      </c>
      <c r="E337">
        <v>19.9</v>
      </c>
      <c r="F337" t="s">
        <v>1374</v>
      </c>
      <c r="G337">
        <v>0</v>
      </c>
      <c r="H337">
        <v>19.9</v>
      </c>
      <c r="I337" t="s">
        <v>1374</v>
      </c>
      <c r="J337" s="6" t="str">
        <f t="shared" si="5"/>
        <v>http://gcm.io/Legislator/377127</v>
      </c>
    </row>
    <row r="338" spans="1:10" ht="15">
      <c r="A338" t="s">
        <v>1379</v>
      </c>
      <c r="B338" t="s">
        <v>1380</v>
      </c>
      <c r="C338">
        <v>376088</v>
      </c>
      <c r="D338">
        <v>0</v>
      </c>
      <c r="E338">
        <v>19.9</v>
      </c>
      <c r="F338" t="s">
        <v>1374</v>
      </c>
      <c r="G338">
        <v>0</v>
      </c>
      <c r="H338">
        <v>19.9</v>
      </c>
      <c r="I338" t="s">
        <v>1374</v>
      </c>
      <c r="J338" s="6" t="str">
        <f t="shared" si="5"/>
        <v>http://gcm.io/Legislator/376088</v>
      </c>
    </row>
    <row r="339" spans="1:10" ht="15">
      <c r="A339" t="s">
        <v>1384</v>
      </c>
      <c r="B339" t="s">
        <v>1385</v>
      </c>
      <c r="C339">
        <v>377311</v>
      </c>
      <c r="D339">
        <v>17.3</v>
      </c>
      <c r="E339">
        <v>19.5</v>
      </c>
      <c r="F339" t="s">
        <v>1374</v>
      </c>
      <c r="G339">
        <v>0</v>
      </c>
      <c r="H339">
        <v>19.5</v>
      </c>
      <c r="I339" t="s">
        <v>1374</v>
      </c>
      <c r="J339" s="6" t="str">
        <f t="shared" si="5"/>
        <v>http://gcm.io/Legislator/377311</v>
      </c>
    </row>
    <row r="340" spans="1:10" ht="15">
      <c r="A340" t="s">
        <v>1388</v>
      </c>
      <c r="B340" t="s">
        <v>1389</v>
      </c>
      <c r="C340">
        <v>377119</v>
      </c>
      <c r="D340">
        <v>3.1</v>
      </c>
      <c r="E340">
        <v>18.8</v>
      </c>
      <c r="F340" t="s">
        <v>1374</v>
      </c>
      <c r="G340">
        <v>0</v>
      </c>
      <c r="H340">
        <v>18.8</v>
      </c>
      <c r="I340" t="s">
        <v>1374</v>
      </c>
      <c r="J340" s="6" t="str">
        <f t="shared" si="5"/>
        <v>http://gcm.io/Legislator/377119</v>
      </c>
    </row>
    <row r="341" spans="1:10" ht="15">
      <c r="A341" t="s">
        <v>1392</v>
      </c>
      <c r="B341" t="s">
        <v>1393</v>
      </c>
      <c r="C341">
        <v>375817</v>
      </c>
      <c r="D341">
        <v>17.3</v>
      </c>
      <c r="E341">
        <v>18.5</v>
      </c>
      <c r="F341" t="s">
        <v>1374</v>
      </c>
      <c r="G341">
        <v>0</v>
      </c>
      <c r="H341">
        <v>18.5</v>
      </c>
      <c r="I341" t="s">
        <v>1374</v>
      </c>
      <c r="J341" s="6" t="str">
        <f t="shared" si="5"/>
        <v>http://gcm.io/Legislator/375817</v>
      </c>
    </row>
    <row r="342" spans="1:10" ht="15">
      <c r="A342" t="s">
        <v>1397</v>
      </c>
      <c r="B342" t="s">
        <v>1398</v>
      </c>
      <c r="C342">
        <v>377296</v>
      </c>
      <c r="D342">
        <v>0</v>
      </c>
      <c r="E342">
        <v>18.3</v>
      </c>
      <c r="F342" t="s">
        <v>1374</v>
      </c>
      <c r="G342">
        <v>0</v>
      </c>
      <c r="H342">
        <v>18.3</v>
      </c>
      <c r="I342" t="s">
        <v>1374</v>
      </c>
      <c r="J342" s="6" t="str">
        <f t="shared" si="5"/>
        <v>http://gcm.io/Legislator/377296</v>
      </c>
    </row>
    <row r="343" spans="1:10" ht="15">
      <c r="A343" t="s">
        <v>1401</v>
      </c>
      <c r="B343" t="s">
        <v>1402</v>
      </c>
      <c r="C343">
        <v>376584</v>
      </c>
      <c r="D343">
        <v>7.1</v>
      </c>
      <c r="E343">
        <v>18.3</v>
      </c>
      <c r="F343" t="s">
        <v>1374</v>
      </c>
      <c r="G343">
        <v>0</v>
      </c>
      <c r="H343">
        <v>18.3</v>
      </c>
      <c r="I343" t="s">
        <v>1374</v>
      </c>
      <c r="J343" s="6" t="str">
        <f t="shared" si="5"/>
        <v>http://gcm.io/Legislator/376584</v>
      </c>
    </row>
    <row r="344" spans="1:10" ht="15">
      <c r="A344" t="s">
        <v>1404</v>
      </c>
      <c r="B344" t="s">
        <v>1405</v>
      </c>
      <c r="C344">
        <v>377188</v>
      </c>
      <c r="D344">
        <v>4.1</v>
      </c>
      <c r="E344">
        <v>19.1</v>
      </c>
      <c r="F344" t="s">
        <v>1374</v>
      </c>
      <c r="G344">
        <v>-0.8</v>
      </c>
      <c r="H344">
        <v>18.3</v>
      </c>
      <c r="I344" t="s">
        <v>1374</v>
      </c>
      <c r="J344" s="6" t="str">
        <f t="shared" si="5"/>
        <v>http://gcm.io/Legislator/377188</v>
      </c>
    </row>
    <row r="345" spans="1:10" ht="15">
      <c r="A345" t="s">
        <v>1408</v>
      </c>
      <c r="B345" t="s">
        <v>1409</v>
      </c>
      <c r="C345">
        <v>377192</v>
      </c>
      <c r="D345">
        <v>11.2</v>
      </c>
      <c r="E345">
        <v>19.6</v>
      </c>
      <c r="F345" t="s">
        <v>1374</v>
      </c>
      <c r="G345">
        <v>-1.3</v>
      </c>
      <c r="H345">
        <v>18.3</v>
      </c>
      <c r="I345" t="s">
        <v>1374</v>
      </c>
      <c r="J345" s="6" t="str">
        <f t="shared" si="5"/>
        <v>http://gcm.io/Legislator/377192</v>
      </c>
    </row>
    <row r="346" spans="1:10" ht="15">
      <c r="A346" t="s">
        <v>1413</v>
      </c>
      <c r="B346" t="s">
        <v>1414</v>
      </c>
      <c r="C346">
        <v>377120</v>
      </c>
      <c r="D346">
        <v>11.2</v>
      </c>
      <c r="E346">
        <v>19.1</v>
      </c>
      <c r="F346" t="s">
        <v>1374</v>
      </c>
      <c r="G346">
        <v>-1.1</v>
      </c>
      <c r="H346">
        <v>18</v>
      </c>
      <c r="I346" t="s">
        <v>1374</v>
      </c>
      <c r="J346" s="6" t="str">
        <f t="shared" si="5"/>
        <v>http://gcm.io/Legislator/377120</v>
      </c>
    </row>
    <row r="347" spans="1:10" ht="15">
      <c r="A347" t="s">
        <v>1416</v>
      </c>
      <c r="B347" t="s">
        <v>1417</v>
      </c>
      <c r="C347">
        <v>376781</v>
      </c>
      <c r="D347">
        <v>1</v>
      </c>
      <c r="E347">
        <v>17.7</v>
      </c>
      <c r="F347" t="s">
        <v>1374</v>
      </c>
      <c r="G347">
        <v>0</v>
      </c>
      <c r="H347">
        <v>17.7</v>
      </c>
      <c r="I347" t="s">
        <v>1374</v>
      </c>
      <c r="J347" s="6" t="str">
        <f t="shared" si="5"/>
        <v>http://gcm.io/Legislator/376781</v>
      </c>
    </row>
    <row r="348" spans="1:10" ht="15">
      <c r="A348" t="s">
        <v>1420</v>
      </c>
      <c r="B348" t="s">
        <v>1421</v>
      </c>
      <c r="C348">
        <v>376696</v>
      </c>
      <c r="D348">
        <v>9.2</v>
      </c>
      <c r="E348">
        <v>17.7</v>
      </c>
      <c r="F348" t="s">
        <v>1374</v>
      </c>
      <c r="G348">
        <v>0</v>
      </c>
      <c r="H348">
        <v>17.7</v>
      </c>
      <c r="I348" t="s">
        <v>1374</v>
      </c>
      <c r="J348" s="6" t="str">
        <f t="shared" si="5"/>
        <v>http://gcm.io/Legislator/376696</v>
      </c>
    </row>
    <row r="349" spans="1:10" ht="15">
      <c r="A349" t="s">
        <v>1422</v>
      </c>
      <c r="B349" t="s">
        <v>1423</v>
      </c>
      <c r="C349">
        <v>377313</v>
      </c>
      <c r="D349">
        <v>14.3</v>
      </c>
      <c r="E349">
        <v>17.7</v>
      </c>
      <c r="F349" t="s">
        <v>1374</v>
      </c>
      <c r="G349">
        <v>0</v>
      </c>
      <c r="H349">
        <v>17.7</v>
      </c>
      <c r="I349" t="s">
        <v>1374</v>
      </c>
      <c r="J349" s="6" t="str">
        <f t="shared" si="5"/>
        <v>http://gcm.io/Legislator/377313</v>
      </c>
    </row>
    <row r="350" spans="1:10" ht="15">
      <c r="A350" t="s">
        <v>1424</v>
      </c>
      <c r="B350" t="s">
        <v>1425</v>
      </c>
      <c r="C350">
        <v>377066</v>
      </c>
      <c r="D350">
        <v>6.1</v>
      </c>
      <c r="E350">
        <v>17.2</v>
      </c>
      <c r="F350" t="s">
        <v>1374</v>
      </c>
      <c r="G350">
        <v>0.3</v>
      </c>
      <c r="H350">
        <v>17.5</v>
      </c>
      <c r="I350" t="s">
        <v>1374</v>
      </c>
      <c r="J350" s="6" t="str">
        <f t="shared" si="5"/>
        <v>http://gcm.io/Legislator/377066</v>
      </c>
    </row>
    <row r="351" spans="1:10" ht="15">
      <c r="A351" t="s">
        <v>1429</v>
      </c>
      <c r="B351" t="s">
        <v>1430</v>
      </c>
      <c r="C351">
        <v>377295</v>
      </c>
      <c r="D351">
        <v>4.1</v>
      </c>
      <c r="E351">
        <v>17.5</v>
      </c>
      <c r="F351" t="s">
        <v>1374</v>
      </c>
      <c r="G351">
        <v>0</v>
      </c>
      <c r="H351">
        <v>17.5</v>
      </c>
      <c r="I351" t="s">
        <v>1374</v>
      </c>
      <c r="J351" s="6" t="str">
        <f t="shared" si="5"/>
        <v>http://gcm.io/Legislator/377295</v>
      </c>
    </row>
    <row r="352" spans="1:10" ht="15">
      <c r="A352" t="s">
        <v>1432</v>
      </c>
      <c r="B352" t="s">
        <v>1433</v>
      </c>
      <c r="C352">
        <v>377304</v>
      </c>
      <c r="D352">
        <v>11.2</v>
      </c>
      <c r="E352">
        <v>17.5</v>
      </c>
      <c r="F352" t="s">
        <v>1374</v>
      </c>
      <c r="G352">
        <v>0</v>
      </c>
      <c r="H352">
        <v>17.5</v>
      </c>
      <c r="I352" t="s">
        <v>1374</v>
      </c>
      <c r="J352" s="6" t="str">
        <f t="shared" si="5"/>
        <v>http://gcm.io/Legislator/377304</v>
      </c>
    </row>
    <row r="353" spans="1:10" ht="15">
      <c r="A353" t="s">
        <v>1436</v>
      </c>
      <c r="B353" t="s">
        <v>1437</v>
      </c>
      <c r="C353">
        <v>377309</v>
      </c>
      <c r="D353">
        <v>5.1</v>
      </c>
      <c r="E353">
        <v>19.4</v>
      </c>
      <c r="F353" t="s">
        <v>1374</v>
      </c>
      <c r="G353">
        <v>-1.9</v>
      </c>
      <c r="H353">
        <v>17.5</v>
      </c>
      <c r="I353" t="s">
        <v>1374</v>
      </c>
      <c r="J353" s="6" t="str">
        <f t="shared" si="5"/>
        <v>http://gcm.io/Legislator/377309</v>
      </c>
    </row>
    <row r="354" spans="1:10" ht="15">
      <c r="A354" t="s">
        <v>1440</v>
      </c>
      <c r="B354" t="s">
        <v>1441</v>
      </c>
      <c r="C354">
        <v>377039</v>
      </c>
      <c r="D354">
        <v>10.2</v>
      </c>
      <c r="E354">
        <v>17.5</v>
      </c>
      <c r="F354" t="s">
        <v>1374</v>
      </c>
      <c r="G354">
        <v>0</v>
      </c>
      <c r="H354">
        <v>17.5</v>
      </c>
      <c r="I354" t="s">
        <v>1374</v>
      </c>
      <c r="J354" s="6" t="str">
        <f t="shared" si="5"/>
        <v>http://gcm.io/Legislator/377039</v>
      </c>
    </row>
    <row r="355" spans="1:10" ht="15">
      <c r="A355" t="s">
        <v>1444</v>
      </c>
      <c r="B355" t="s">
        <v>1445</v>
      </c>
      <c r="C355">
        <v>377138</v>
      </c>
      <c r="D355">
        <v>0</v>
      </c>
      <c r="E355">
        <v>17.2</v>
      </c>
      <c r="F355" t="s">
        <v>1374</v>
      </c>
      <c r="G355">
        <v>0</v>
      </c>
      <c r="H355">
        <v>17.2</v>
      </c>
      <c r="I355" t="s">
        <v>1374</v>
      </c>
      <c r="J355" s="6" t="str">
        <f t="shared" si="5"/>
        <v>http://gcm.io/Legislator/377138</v>
      </c>
    </row>
    <row r="356" spans="1:10" ht="15">
      <c r="A356" t="s">
        <v>1448</v>
      </c>
      <c r="B356" t="s">
        <v>1449</v>
      </c>
      <c r="C356">
        <v>376516</v>
      </c>
      <c r="D356">
        <v>26.5</v>
      </c>
      <c r="E356">
        <v>23.7</v>
      </c>
      <c r="F356" t="s">
        <v>1194</v>
      </c>
      <c r="G356">
        <v>-6.5</v>
      </c>
      <c r="H356">
        <v>17.2</v>
      </c>
      <c r="I356" t="s">
        <v>1374</v>
      </c>
      <c r="J356" s="6" t="str">
        <f t="shared" si="5"/>
        <v>http://gcm.io/Legislator/376516</v>
      </c>
    </row>
    <row r="357" spans="1:10" ht="15">
      <c r="A357" t="s">
        <v>1452</v>
      </c>
      <c r="B357" t="s">
        <v>1453</v>
      </c>
      <c r="C357">
        <v>377315</v>
      </c>
      <c r="D357">
        <v>2</v>
      </c>
      <c r="E357">
        <v>16.9</v>
      </c>
      <c r="F357" t="s">
        <v>1374</v>
      </c>
      <c r="G357">
        <v>0.3</v>
      </c>
      <c r="H357">
        <v>17.2</v>
      </c>
      <c r="I357" t="s">
        <v>1374</v>
      </c>
      <c r="J357" s="6" t="str">
        <f t="shared" si="5"/>
        <v>http://gcm.io/Legislator/377315</v>
      </c>
    </row>
    <row r="358" spans="1:10" ht="15">
      <c r="A358" t="s">
        <v>1456</v>
      </c>
      <c r="B358" t="s">
        <v>1457</v>
      </c>
      <c r="C358">
        <v>376668</v>
      </c>
      <c r="D358">
        <v>3.1</v>
      </c>
      <c r="E358">
        <v>18.3</v>
      </c>
      <c r="F358" t="s">
        <v>1374</v>
      </c>
      <c r="G358">
        <v>-1.1</v>
      </c>
      <c r="H358">
        <v>17.2</v>
      </c>
      <c r="I358" t="s">
        <v>1374</v>
      </c>
      <c r="J358" s="6" t="str">
        <f t="shared" si="5"/>
        <v>http://gcm.io/Legislator/376668</v>
      </c>
    </row>
    <row r="359" spans="1:10" ht="15">
      <c r="A359" t="s">
        <v>1460</v>
      </c>
      <c r="B359" t="s">
        <v>1461</v>
      </c>
      <c r="C359">
        <v>376227</v>
      </c>
      <c r="D359">
        <v>8.2</v>
      </c>
      <c r="E359">
        <v>18</v>
      </c>
      <c r="F359" t="s">
        <v>1374</v>
      </c>
      <c r="G359">
        <v>-1.1</v>
      </c>
      <c r="H359">
        <v>16.9</v>
      </c>
      <c r="I359" t="s">
        <v>1374</v>
      </c>
      <c r="J359" s="6" t="str">
        <f t="shared" si="5"/>
        <v>http://gcm.io/Legislator/376227</v>
      </c>
    </row>
    <row r="360" spans="1:10" ht="15">
      <c r="A360" t="s">
        <v>1463</v>
      </c>
      <c r="B360" t="s">
        <v>1464</v>
      </c>
      <c r="C360">
        <v>377289</v>
      </c>
      <c r="D360">
        <v>8.2</v>
      </c>
      <c r="E360">
        <v>16.7</v>
      </c>
      <c r="F360" t="s">
        <v>1374</v>
      </c>
      <c r="G360">
        <v>0</v>
      </c>
      <c r="H360">
        <v>16.7</v>
      </c>
      <c r="I360" t="s">
        <v>1374</v>
      </c>
      <c r="J360" s="6" t="str">
        <f t="shared" si="5"/>
        <v>http://gcm.io/Legislator/377289</v>
      </c>
    </row>
    <row r="361" spans="1:10" ht="15">
      <c r="A361" t="s">
        <v>1466</v>
      </c>
      <c r="B361" t="s">
        <v>1467</v>
      </c>
      <c r="C361">
        <v>375829</v>
      </c>
      <c r="D361">
        <v>0</v>
      </c>
      <c r="E361">
        <v>16.7</v>
      </c>
      <c r="F361" t="s">
        <v>1374</v>
      </c>
      <c r="G361">
        <v>-0.3</v>
      </c>
      <c r="H361">
        <v>16.4</v>
      </c>
      <c r="I361" t="s">
        <v>1374</v>
      </c>
      <c r="J361" s="6" t="str">
        <f t="shared" si="5"/>
        <v>http://gcm.io/Legislator/375829</v>
      </c>
    </row>
    <row r="362" spans="1:10" ht="15">
      <c r="A362" t="s">
        <v>1470</v>
      </c>
      <c r="B362" t="s">
        <v>1471</v>
      </c>
      <c r="C362">
        <v>366385</v>
      </c>
      <c r="D362">
        <v>5.1</v>
      </c>
      <c r="E362">
        <v>20.2</v>
      </c>
      <c r="F362" t="s">
        <v>1194</v>
      </c>
      <c r="G362">
        <v>-3.8</v>
      </c>
      <c r="H362">
        <v>16.4</v>
      </c>
      <c r="I362" t="s">
        <v>1374</v>
      </c>
      <c r="J362" s="6" t="str">
        <f t="shared" si="5"/>
        <v>http://gcm.io/Legislator/366385</v>
      </c>
    </row>
    <row r="363" spans="1:10" ht="15">
      <c r="A363" t="s">
        <v>1474</v>
      </c>
      <c r="B363" t="s">
        <v>1475</v>
      </c>
      <c r="C363">
        <v>377112</v>
      </c>
      <c r="D363">
        <v>19.4</v>
      </c>
      <c r="E363">
        <v>16.1</v>
      </c>
      <c r="F363" t="s">
        <v>1374</v>
      </c>
      <c r="G363">
        <v>0</v>
      </c>
      <c r="H363">
        <v>16.1</v>
      </c>
      <c r="I363" t="s">
        <v>1374</v>
      </c>
      <c r="J363" s="6" t="str">
        <f t="shared" si="5"/>
        <v>http://gcm.io/Legislator/377112</v>
      </c>
    </row>
    <row r="364" spans="1:10" ht="15">
      <c r="A364" t="s">
        <v>1477</v>
      </c>
      <c r="B364" t="s">
        <v>1478</v>
      </c>
      <c r="C364">
        <v>376862</v>
      </c>
      <c r="D364">
        <v>7.1</v>
      </c>
      <c r="E364">
        <v>16.9</v>
      </c>
      <c r="F364" t="s">
        <v>1374</v>
      </c>
      <c r="G364">
        <v>-0.8</v>
      </c>
      <c r="H364">
        <v>16.099999999999998</v>
      </c>
      <c r="I364" t="s">
        <v>1374</v>
      </c>
      <c r="J364" s="6" t="str">
        <f t="shared" si="5"/>
        <v>http://gcm.io/Legislator/376862</v>
      </c>
    </row>
    <row r="365" spans="1:10" ht="15">
      <c r="A365" t="s">
        <v>1481</v>
      </c>
      <c r="B365" t="s">
        <v>1482</v>
      </c>
      <c r="C365">
        <v>376866</v>
      </c>
      <c r="D365">
        <v>5.1</v>
      </c>
      <c r="E365">
        <v>18</v>
      </c>
      <c r="F365" t="s">
        <v>1374</v>
      </c>
      <c r="G365">
        <v>-1.9</v>
      </c>
      <c r="H365">
        <v>16.1</v>
      </c>
      <c r="I365" t="s">
        <v>1374</v>
      </c>
      <c r="J365" s="6" t="str">
        <f t="shared" si="5"/>
        <v>http://gcm.io/Legislator/376866</v>
      </c>
    </row>
    <row r="366" spans="1:10" ht="15">
      <c r="A366" t="s">
        <v>1483</v>
      </c>
      <c r="B366" t="s">
        <v>1484</v>
      </c>
      <c r="C366">
        <v>376095</v>
      </c>
      <c r="D366">
        <v>0</v>
      </c>
      <c r="E366">
        <v>19.4</v>
      </c>
      <c r="F366" t="s">
        <v>1374</v>
      </c>
      <c r="G366">
        <v>-3.5</v>
      </c>
      <c r="H366">
        <v>15.899999999999999</v>
      </c>
      <c r="I366" t="s">
        <v>1374</v>
      </c>
      <c r="J366" s="6" t="str">
        <f t="shared" si="5"/>
        <v>http://gcm.io/Legislator/376095</v>
      </c>
    </row>
    <row r="367" spans="1:10" ht="15">
      <c r="A367" t="s">
        <v>1486</v>
      </c>
      <c r="B367" t="s">
        <v>1487</v>
      </c>
      <c r="C367">
        <v>376228</v>
      </c>
      <c r="D367">
        <v>1</v>
      </c>
      <c r="E367">
        <v>17.5</v>
      </c>
      <c r="F367" t="s">
        <v>1374</v>
      </c>
      <c r="G367">
        <v>-1.6</v>
      </c>
      <c r="H367">
        <v>15.9</v>
      </c>
      <c r="I367" t="s">
        <v>1374</v>
      </c>
      <c r="J367" s="6" t="str">
        <f t="shared" si="5"/>
        <v>http://gcm.io/Legislator/376228</v>
      </c>
    </row>
    <row r="368" spans="1:10" ht="15">
      <c r="A368" t="s">
        <v>1490</v>
      </c>
      <c r="B368" t="s">
        <v>1491</v>
      </c>
      <c r="C368">
        <v>377139</v>
      </c>
      <c r="D368">
        <v>0</v>
      </c>
      <c r="E368">
        <v>15.1</v>
      </c>
      <c r="F368" t="s">
        <v>1374</v>
      </c>
      <c r="G368">
        <v>0.8</v>
      </c>
      <c r="H368">
        <v>15.9</v>
      </c>
      <c r="I368" t="s">
        <v>1374</v>
      </c>
      <c r="J368" s="6" t="str">
        <f t="shared" si="5"/>
        <v>http://gcm.io/Legislator/377139</v>
      </c>
    </row>
    <row r="369" spans="1:10" ht="15">
      <c r="A369" t="s">
        <v>1495</v>
      </c>
      <c r="B369" t="s">
        <v>1496</v>
      </c>
      <c r="C369">
        <v>377199</v>
      </c>
      <c r="D369">
        <v>1</v>
      </c>
      <c r="E369">
        <v>17.7</v>
      </c>
      <c r="F369" t="s">
        <v>1374</v>
      </c>
      <c r="G369">
        <v>-1.9</v>
      </c>
      <c r="H369">
        <v>15.799999999999999</v>
      </c>
      <c r="I369" t="s">
        <v>1374</v>
      </c>
      <c r="J369" s="6" t="str">
        <f t="shared" si="5"/>
        <v>http://gcm.io/Legislator/377199</v>
      </c>
    </row>
    <row r="370" spans="1:10" ht="15">
      <c r="A370" t="s">
        <v>1498</v>
      </c>
      <c r="B370" t="s">
        <v>1499</v>
      </c>
      <c r="C370">
        <v>377063</v>
      </c>
      <c r="D370">
        <v>1</v>
      </c>
      <c r="E370">
        <v>15.9</v>
      </c>
      <c r="F370" t="s">
        <v>1374</v>
      </c>
      <c r="G370">
        <v>-0.3</v>
      </c>
      <c r="H370">
        <v>15.6</v>
      </c>
      <c r="I370" t="s">
        <v>1374</v>
      </c>
      <c r="J370" s="6" t="str">
        <f t="shared" si="5"/>
        <v>http://gcm.io/Legislator/377063</v>
      </c>
    </row>
    <row r="371" spans="1:10" ht="15">
      <c r="A371" t="s">
        <v>1502</v>
      </c>
      <c r="B371" t="s">
        <v>1503</v>
      </c>
      <c r="C371">
        <v>377308</v>
      </c>
      <c r="D371">
        <v>0</v>
      </c>
      <c r="E371">
        <v>15.6</v>
      </c>
      <c r="F371" t="s">
        <v>1374</v>
      </c>
      <c r="G371">
        <v>0</v>
      </c>
      <c r="H371">
        <v>15.6</v>
      </c>
      <c r="I371" t="s">
        <v>1374</v>
      </c>
      <c r="J371" s="6" t="str">
        <f t="shared" si="5"/>
        <v>http://gcm.io/Legislator/377308</v>
      </c>
    </row>
    <row r="372" spans="1:10" ht="15">
      <c r="A372" t="s">
        <v>1507</v>
      </c>
      <c r="B372" t="s">
        <v>1508</v>
      </c>
      <c r="C372">
        <v>377006</v>
      </c>
      <c r="D372">
        <v>7.1</v>
      </c>
      <c r="E372">
        <v>16.9</v>
      </c>
      <c r="F372" t="s">
        <v>1374</v>
      </c>
      <c r="G372">
        <v>-1.3</v>
      </c>
      <c r="H372">
        <v>15.599999999999998</v>
      </c>
      <c r="I372" t="s">
        <v>1374</v>
      </c>
      <c r="J372" s="6" t="str">
        <f t="shared" si="5"/>
        <v>http://gcm.io/Legislator/377006</v>
      </c>
    </row>
    <row r="373" spans="1:10" ht="15">
      <c r="A373" t="s">
        <v>1510</v>
      </c>
      <c r="B373" t="s">
        <v>1511</v>
      </c>
      <c r="C373">
        <v>376763</v>
      </c>
      <c r="D373">
        <v>9.2</v>
      </c>
      <c r="E373">
        <v>14.5</v>
      </c>
      <c r="F373" t="s">
        <v>1513</v>
      </c>
      <c r="G373">
        <v>0.8</v>
      </c>
      <c r="H373">
        <v>15.3</v>
      </c>
      <c r="I373" t="s">
        <v>1374</v>
      </c>
      <c r="J373" s="6" t="str">
        <f t="shared" si="5"/>
        <v>http://gcm.io/Legislator/376763</v>
      </c>
    </row>
    <row r="374" spans="1:10" ht="15">
      <c r="A374" t="s">
        <v>1514</v>
      </c>
      <c r="B374" t="s">
        <v>1515</v>
      </c>
      <c r="C374">
        <v>377321</v>
      </c>
      <c r="D374">
        <v>8.2</v>
      </c>
      <c r="E374">
        <v>15.1</v>
      </c>
      <c r="F374" t="s">
        <v>1374</v>
      </c>
      <c r="G374">
        <v>0</v>
      </c>
      <c r="H374">
        <v>15.1</v>
      </c>
      <c r="I374" t="s">
        <v>1374</v>
      </c>
      <c r="J374" s="6" t="str">
        <f t="shared" si="5"/>
        <v>http://gcm.io/Legislator/377321</v>
      </c>
    </row>
    <row r="375" spans="1:10" ht="15">
      <c r="A375" t="s">
        <v>1517</v>
      </c>
      <c r="B375" t="s">
        <v>1518</v>
      </c>
      <c r="C375">
        <v>376937</v>
      </c>
      <c r="D375">
        <v>11.2</v>
      </c>
      <c r="E375">
        <v>15.6</v>
      </c>
      <c r="F375" t="s">
        <v>1374</v>
      </c>
      <c r="G375">
        <v>-0.5</v>
      </c>
      <c r="H375">
        <v>15.1</v>
      </c>
      <c r="I375" t="s">
        <v>1374</v>
      </c>
      <c r="J375" s="6" t="str">
        <f t="shared" si="5"/>
        <v>http://gcm.io/Legislator/376937</v>
      </c>
    </row>
    <row r="376" spans="1:10" ht="15">
      <c r="A376" t="s">
        <v>1522</v>
      </c>
      <c r="B376" t="s">
        <v>1523</v>
      </c>
      <c r="C376">
        <v>377298</v>
      </c>
      <c r="D376">
        <v>15.3</v>
      </c>
      <c r="E376">
        <v>16.4</v>
      </c>
      <c r="F376" t="s">
        <v>1374</v>
      </c>
      <c r="G376">
        <v>-1.3</v>
      </c>
      <c r="H376">
        <v>15.099999999999998</v>
      </c>
      <c r="I376" t="s">
        <v>1374</v>
      </c>
      <c r="J376" s="6" t="str">
        <f t="shared" si="5"/>
        <v>http://gcm.io/Legislator/377298</v>
      </c>
    </row>
    <row r="377" spans="1:10" ht="15">
      <c r="A377" t="s">
        <v>1525</v>
      </c>
      <c r="B377" t="s">
        <v>1526</v>
      </c>
      <c r="C377">
        <v>377307</v>
      </c>
      <c r="D377">
        <v>10.2</v>
      </c>
      <c r="E377">
        <v>17.5</v>
      </c>
      <c r="F377" t="s">
        <v>1374</v>
      </c>
      <c r="G377">
        <v>-2.4</v>
      </c>
      <c r="H377">
        <v>15.1</v>
      </c>
      <c r="I377" t="s">
        <v>1374</v>
      </c>
      <c r="J377" s="6" t="str">
        <f t="shared" si="5"/>
        <v>http://gcm.io/Legislator/377307</v>
      </c>
    </row>
    <row r="378" spans="1:10" ht="15">
      <c r="A378" t="s">
        <v>1529</v>
      </c>
      <c r="B378" t="s">
        <v>1530</v>
      </c>
      <c r="C378">
        <v>368423</v>
      </c>
      <c r="D378">
        <v>20.4</v>
      </c>
      <c r="E378">
        <v>16.7</v>
      </c>
      <c r="F378" t="s">
        <v>1374</v>
      </c>
      <c r="G378">
        <v>-1.9</v>
      </c>
      <c r="H378">
        <v>14.799999999999999</v>
      </c>
      <c r="I378" t="s">
        <v>1513</v>
      </c>
      <c r="J378" s="6" t="str">
        <f t="shared" si="5"/>
        <v>http://gcm.io/Legislator/368423</v>
      </c>
    </row>
    <row r="379" spans="1:10" ht="15">
      <c r="A379" t="s">
        <v>1533</v>
      </c>
      <c r="B379" t="s">
        <v>1534</v>
      </c>
      <c r="C379">
        <v>377176</v>
      </c>
      <c r="D379">
        <v>0</v>
      </c>
      <c r="E379">
        <v>14.5</v>
      </c>
      <c r="F379" t="s">
        <v>1513</v>
      </c>
      <c r="G379">
        <v>0</v>
      </c>
      <c r="H379">
        <v>14.5</v>
      </c>
      <c r="I379" t="s">
        <v>1513</v>
      </c>
      <c r="J379" s="6" t="str">
        <f t="shared" si="5"/>
        <v>http://gcm.io/Legislator/377176</v>
      </c>
    </row>
    <row r="380" spans="1:10" ht="15">
      <c r="A380" t="s">
        <v>1536</v>
      </c>
      <c r="B380" t="s">
        <v>1537</v>
      </c>
      <c r="C380">
        <v>377197</v>
      </c>
      <c r="D380">
        <v>18.4</v>
      </c>
      <c r="E380">
        <v>16.7</v>
      </c>
      <c r="F380" t="s">
        <v>1374</v>
      </c>
      <c r="G380">
        <v>-2.4</v>
      </c>
      <c r="H380">
        <v>14.299999999999999</v>
      </c>
      <c r="I380" t="s">
        <v>1513</v>
      </c>
      <c r="J380" s="6" t="str">
        <f t="shared" si="5"/>
        <v>http://gcm.io/Legislator/377197</v>
      </c>
    </row>
    <row r="381" spans="1:10" ht="15">
      <c r="A381" t="s">
        <v>1538</v>
      </c>
      <c r="B381" t="s">
        <v>1539</v>
      </c>
      <c r="C381">
        <v>372557</v>
      </c>
      <c r="D381">
        <v>0</v>
      </c>
      <c r="E381">
        <v>15.6</v>
      </c>
      <c r="F381" t="s">
        <v>1374</v>
      </c>
      <c r="G381">
        <v>-1.3</v>
      </c>
      <c r="H381">
        <v>14.299999999999999</v>
      </c>
      <c r="I381" t="s">
        <v>1513</v>
      </c>
      <c r="J381" s="6" t="str">
        <f t="shared" si="5"/>
        <v>http://gcm.io/Legislator/372557</v>
      </c>
    </row>
    <row r="382" spans="1:10" ht="15">
      <c r="A382" t="s">
        <v>1542</v>
      </c>
      <c r="B382" t="s">
        <v>1543</v>
      </c>
      <c r="C382">
        <v>376318</v>
      </c>
      <c r="D382">
        <v>4.1</v>
      </c>
      <c r="E382">
        <v>14.2</v>
      </c>
      <c r="F382" t="s">
        <v>1513</v>
      </c>
      <c r="G382">
        <v>0</v>
      </c>
      <c r="H382">
        <v>14.2</v>
      </c>
      <c r="I382" t="s">
        <v>1513</v>
      </c>
      <c r="J382" s="6" t="str">
        <f t="shared" si="5"/>
        <v>http://gcm.io/Legislator/376318</v>
      </c>
    </row>
    <row r="383" spans="1:10" ht="15">
      <c r="A383" t="s">
        <v>1545</v>
      </c>
      <c r="B383" t="s">
        <v>1546</v>
      </c>
      <c r="C383">
        <v>373142</v>
      </c>
      <c r="D383">
        <v>2</v>
      </c>
      <c r="E383">
        <v>15.1</v>
      </c>
      <c r="F383" t="s">
        <v>1374</v>
      </c>
      <c r="G383">
        <v>-1.1</v>
      </c>
      <c r="H383">
        <v>14</v>
      </c>
      <c r="I383" t="s">
        <v>1513</v>
      </c>
      <c r="J383" s="6" t="str">
        <f t="shared" si="5"/>
        <v>http://gcm.io/Legislator/373142</v>
      </c>
    </row>
    <row r="384" spans="1:10" ht="15">
      <c r="A384" t="s">
        <v>1548</v>
      </c>
      <c r="B384" t="s">
        <v>1549</v>
      </c>
      <c r="C384">
        <v>374413</v>
      </c>
      <c r="D384">
        <v>7.1</v>
      </c>
      <c r="E384">
        <v>15.1</v>
      </c>
      <c r="F384" t="s">
        <v>1374</v>
      </c>
      <c r="G384">
        <v>-1.1</v>
      </c>
      <c r="H384">
        <v>14</v>
      </c>
      <c r="I384" t="s">
        <v>1513</v>
      </c>
      <c r="J384" s="6" t="str">
        <f t="shared" si="5"/>
        <v>http://gcm.io/Legislator/374413</v>
      </c>
    </row>
    <row r="385" spans="1:10" ht="15">
      <c r="A385" t="s">
        <v>1551</v>
      </c>
      <c r="B385" t="s">
        <v>1552</v>
      </c>
      <c r="C385">
        <v>377153</v>
      </c>
      <c r="D385">
        <v>6.1</v>
      </c>
      <c r="E385">
        <v>17.5</v>
      </c>
      <c r="F385" t="s">
        <v>1374</v>
      </c>
      <c r="G385">
        <v>-3.5</v>
      </c>
      <c r="H385">
        <v>14</v>
      </c>
      <c r="I385" t="s">
        <v>1513</v>
      </c>
      <c r="J385" s="6" t="str">
        <f t="shared" si="5"/>
        <v>http://gcm.io/Legislator/377153</v>
      </c>
    </row>
    <row r="386" spans="1:10" ht="15">
      <c r="A386" t="s">
        <v>1555</v>
      </c>
      <c r="B386" t="s">
        <v>1556</v>
      </c>
      <c r="C386">
        <v>376916</v>
      </c>
      <c r="D386">
        <v>17.3</v>
      </c>
      <c r="E386">
        <v>18.5</v>
      </c>
      <c r="F386" t="s">
        <v>1374</v>
      </c>
      <c r="G386">
        <v>-4.6</v>
      </c>
      <c r="H386">
        <v>13.9</v>
      </c>
      <c r="I386" t="s">
        <v>1513</v>
      </c>
      <c r="J386" s="6" t="str">
        <f t="shared" si="5"/>
        <v>http://gcm.io/Legislator/376916</v>
      </c>
    </row>
    <row r="387" spans="1:10" ht="15">
      <c r="A387" t="s">
        <v>1559</v>
      </c>
      <c r="B387" t="s">
        <v>1560</v>
      </c>
      <c r="C387">
        <v>377168</v>
      </c>
      <c r="D387">
        <v>0</v>
      </c>
      <c r="E387">
        <v>14</v>
      </c>
      <c r="F387" t="s">
        <v>1513</v>
      </c>
      <c r="G387">
        <v>-0.3</v>
      </c>
      <c r="H387">
        <v>13.7</v>
      </c>
      <c r="I387" t="s">
        <v>1513</v>
      </c>
      <c r="J387" s="6" t="str">
        <f aca="true" t="shared" si="6" ref="J387:J401">HYPERLINK(CONCATENATE("http://gcm.io/Legislator/",C387))</f>
        <v>http://gcm.io/Legislator/377168</v>
      </c>
    </row>
    <row r="388" spans="1:10" ht="15">
      <c r="A388" t="s">
        <v>1563</v>
      </c>
      <c r="B388" t="s">
        <v>1564</v>
      </c>
      <c r="C388">
        <v>376877</v>
      </c>
      <c r="D388">
        <v>0</v>
      </c>
      <c r="E388">
        <v>13.4</v>
      </c>
      <c r="F388" t="s">
        <v>1513</v>
      </c>
      <c r="G388">
        <v>0</v>
      </c>
      <c r="H388">
        <v>13.4</v>
      </c>
      <c r="I388" t="s">
        <v>1513</v>
      </c>
      <c r="J388" s="6" t="str">
        <f t="shared" si="6"/>
        <v>http://gcm.io/Legislator/376877</v>
      </c>
    </row>
    <row r="389" spans="1:10" ht="15">
      <c r="A389" t="s">
        <v>1567</v>
      </c>
      <c r="B389" t="s">
        <v>1568</v>
      </c>
      <c r="C389">
        <v>377292</v>
      </c>
      <c r="D389">
        <v>0</v>
      </c>
      <c r="E389">
        <v>12.9</v>
      </c>
      <c r="F389" t="s">
        <v>1513</v>
      </c>
      <c r="G389">
        <v>0</v>
      </c>
      <c r="H389">
        <v>12.9</v>
      </c>
      <c r="I389" t="s">
        <v>1513</v>
      </c>
      <c r="J389" s="6" t="str">
        <f t="shared" si="6"/>
        <v>http://gcm.io/Legislator/377292</v>
      </c>
    </row>
    <row r="390" spans="1:10" ht="15">
      <c r="A390" t="s">
        <v>1570</v>
      </c>
      <c r="B390" t="s">
        <v>1571</v>
      </c>
      <c r="C390">
        <v>377200</v>
      </c>
      <c r="D390">
        <v>1</v>
      </c>
      <c r="E390">
        <v>13.2</v>
      </c>
      <c r="F390" t="s">
        <v>1513</v>
      </c>
      <c r="G390">
        <v>-0.5</v>
      </c>
      <c r="H390">
        <v>12.7</v>
      </c>
      <c r="I390" t="s">
        <v>1513</v>
      </c>
      <c r="J390" s="6" t="str">
        <f t="shared" si="6"/>
        <v>http://gcm.io/Legislator/377200</v>
      </c>
    </row>
    <row r="391" spans="1:10" ht="15">
      <c r="A391" t="s">
        <v>1574</v>
      </c>
      <c r="B391" t="s">
        <v>1575</v>
      </c>
      <c r="C391">
        <v>376521</v>
      </c>
      <c r="D391">
        <v>1</v>
      </c>
      <c r="E391">
        <v>13.2</v>
      </c>
      <c r="F391" t="s">
        <v>1513</v>
      </c>
      <c r="G391">
        <v>-0.5</v>
      </c>
      <c r="H391">
        <v>12.7</v>
      </c>
      <c r="I391" t="s">
        <v>1513</v>
      </c>
      <c r="J391" s="6" t="str">
        <f t="shared" si="6"/>
        <v>http://gcm.io/Legislator/376521</v>
      </c>
    </row>
    <row r="392" spans="1:10" ht="15">
      <c r="A392" t="s">
        <v>1577</v>
      </c>
      <c r="B392" t="s">
        <v>1578</v>
      </c>
      <c r="C392">
        <v>377279</v>
      </c>
      <c r="D392">
        <v>0</v>
      </c>
      <c r="E392">
        <v>12.4</v>
      </c>
      <c r="F392" t="s">
        <v>1513</v>
      </c>
      <c r="G392">
        <v>0</v>
      </c>
      <c r="H392">
        <v>12.4</v>
      </c>
      <c r="I392" t="s">
        <v>1513</v>
      </c>
      <c r="J392" s="6" t="str">
        <f t="shared" si="6"/>
        <v>http://gcm.io/Legislator/377279</v>
      </c>
    </row>
    <row r="393" spans="1:10" ht="15">
      <c r="A393" t="s">
        <v>1580</v>
      </c>
      <c r="B393" t="s">
        <v>1581</v>
      </c>
      <c r="C393">
        <v>376813</v>
      </c>
      <c r="D393">
        <v>2</v>
      </c>
      <c r="E393">
        <v>16.4</v>
      </c>
      <c r="F393" t="s">
        <v>1374</v>
      </c>
      <c r="G393">
        <v>-4.8</v>
      </c>
      <c r="H393">
        <v>11.599999999999998</v>
      </c>
      <c r="I393" t="s">
        <v>1513</v>
      </c>
      <c r="J393" s="6" t="str">
        <f t="shared" si="6"/>
        <v>http://gcm.io/Legislator/376813</v>
      </c>
    </row>
    <row r="394" spans="1:10" ht="15">
      <c r="A394" t="s">
        <v>1584</v>
      </c>
      <c r="B394" t="s">
        <v>1585</v>
      </c>
      <c r="C394">
        <v>376622</v>
      </c>
      <c r="D394">
        <v>8.2</v>
      </c>
      <c r="E394">
        <v>16.9</v>
      </c>
      <c r="F394" t="s">
        <v>1374</v>
      </c>
      <c r="G394">
        <v>-5.9</v>
      </c>
      <c r="H394">
        <v>10.999999999999998</v>
      </c>
      <c r="I394" t="s">
        <v>1513</v>
      </c>
      <c r="J394" s="6" t="str">
        <f t="shared" si="6"/>
        <v>http://gcm.io/Legislator/376622</v>
      </c>
    </row>
    <row r="395" spans="1:10" ht="15">
      <c r="A395" t="s">
        <v>1588</v>
      </c>
      <c r="B395" t="s">
        <v>1589</v>
      </c>
      <c r="C395">
        <v>376662</v>
      </c>
      <c r="D395">
        <v>6.1</v>
      </c>
      <c r="E395">
        <v>21.8</v>
      </c>
      <c r="F395" t="s">
        <v>1194</v>
      </c>
      <c r="G395">
        <v>-11</v>
      </c>
      <c r="H395">
        <v>10.8</v>
      </c>
      <c r="I395" t="s">
        <v>1513</v>
      </c>
      <c r="J395" s="6" t="str">
        <f t="shared" si="6"/>
        <v>http://gcm.io/Legislator/376662</v>
      </c>
    </row>
    <row r="396" spans="1:10" ht="15">
      <c r="A396" t="s">
        <v>1593</v>
      </c>
      <c r="B396" t="s">
        <v>1594</v>
      </c>
      <c r="C396">
        <v>377068</v>
      </c>
      <c r="D396">
        <v>0</v>
      </c>
      <c r="E396">
        <v>17.2</v>
      </c>
      <c r="F396" t="s">
        <v>1374</v>
      </c>
      <c r="G396">
        <v>-6.5</v>
      </c>
      <c r="H396">
        <v>10.7</v>
      </c>
      <c r="I396" t="s">
        <v>1513</v>
      </c>
      <c r="J396" s="6" t="str">
        <f t="shared" si="6"/>
        <v>http://gcm.io/Legislator/377068</v>
      </c>
    </row>
    <row r="397" spans="1:10" ht="15">
      <c r="A397" t="s">
        <v>1596</v>
      </c>
      <c r="B397" t="s">
        <v>1597</v>
      </c>
      <c r="C397">
        <v>376826</v>
      </c>
      <c r="D397">
        <v>0</v>
      </c>
      <c r="E397">
        <v>14.5</v>
      </c>
      <c r="F397" t="s">
        <v>1513</v>
      </c>
      <c r="G397">
        <v>-3.8</v>
      </c>
      <c r="H397">
        <v>10.7</v>
      </c>
      <c r="I397" t="s">
        <v>1513</v>
      </c>
      <c r="J397" s="6" t="str">
        <f t="shared" si="6"/>
        <v>http://gcm.io/Legislator/376826</v>
      </c>
    </row>
    <row r="398" spans="1:10" ht="15">
      <c r="A398" t="s">
        <v>1599</v>
      </c>
      <c r="B398" t="s">
        <v>1600</v>
      </c>
      <c r="C398">
        <v>376628</v>
      </c>
      <c r="D398">
        <v>0</v>
      </c>
      <c r="E398">
        <v>14.2</v>
      </c>
      <c r="F398" t="s">
        <v>1513</v>
      </c>
      <c r="G398">
        <v>-3.5</v>
      </c>
      <c r="H398">
        <v>10.7</v>
      </c>
      <c r="I398" t="s">
        <v>1513</v>
      </c>
      <c r="J398" s="6" t="str">
        <f t="shared" si="6"/>
        <v>http://gcm.io/Legislator/376628</v>
      </c>
    </row>
    <row r="399" spans="1:10" ht="15">
      <c r="A399" t="s">
        <v>1603</v>
      </c>
      <c r="B399" t="s">
        <v>1604</v>
      </c>
      <c r="C399">
        <v>377281</v>
      </c>
      <c r="D399">
        <v>0</v>
      </c>
      <c r="E399">
        <v>12.4</v>
      </c>
      <c r="F399" t="s">
        <v>1513</v>
      </c>
      <c r="G399">
        <v>-2.4</v>
      </c>
      <c r="H399">
        <v>10</v>
      </c>
      <c r="I399" t="s">
        <v>1513</v>
      </c>
      <c r="J399" s="6" t="str">
        <f t="shared" si="6"/>
        <v>http://gcm.io/Legislator/377281</v>
      </c>
    </row>
    <row r="400" spans="1:10" ht="15">
      <c r="A400" t="s">
        <v>1606</v>
      </c>
      <c r="B400" t="s">
        <v>1607</v>
      </c>
      <c r="C400">
        <v>377079</v>
      </c>
      <c r="D400">
        <v>0</v>
      </c>
      <c r="E400">
        <v>9.1</v>
      </c>
      <c r="F400" t="s">
        <v>1513</v>
      </c>
      <c r="G400">
        <v>-3.8</v>
      </c>
      <c r="H400">
        <v>5.3</v>
      </c>
      <c r="I400" t="s">
        <v>1513</v>
      </c>
      <c r="J400" s="6" t="str">
        <f t="shared" si="6"/>
        <v>http://gcm.io/Legislator/377079</v>
      </c>
    </row>
    <row r="401" spans="1:10" ht="15">
      <c r="A401" t="s">
        <v>1609</v>
      </c>
      <c r="B401" t="s">
        <v>1610</v>
      </c>
      <c r="C401">
        <v>375919</v>
      </c>
      <c r="D401">
        <v>14.3</v>
      </c>
      <c r="E401">
        <v>15.9</v>
      </c>
      <c r="F401" t="s">
        <v>1374</v>
      </c>
      <c r="G401">
        <v>-14.8</v>
      </c>
      <c r="H401">
        <v>1.0999999999999996</v>
      </c>
      <c r="I401" t="s">
        <v>1513</v>
      </c>
      <c r="J401" s="6" t="str">
        <f t="shared" si="6"/>
        <v>http://gcm.io/Legislator/375919</v>
      </c>
    </row>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B401"/>
  <sheetViews>
    <sheetView workbookViewId="0" topLeftCell="U1">
      <selection activeCell="AB2" sqref="AB2:AB401"/>
    </sheetView>
  </sheetViews>
  <sheetFormatPr defaultColWidth="11.00390625" defaultRowHeight="15.75"/>
  <cols>
    <col min="2" max="2" width="12.875" style="0" customWidth="1"/>
    <col min="28" max="28" width="16.375" style="0" customWidth="1"/>
  </cols>
  <sheetData>
    <row r="1" spans="1:28" ht="15">
      <c r="A1" t="s">
        <v>0</v>
      </c>
      <c r="B1" t="s">
        <v>2374</v>
      </c>
      <c r="C1" t="s">
        <v>1</v>
      </c>
      <c r="D1" t="s">
        <v>2</v>
      </c>
      <c r="E1" t="s">
        <v>3</v>
      </c>
      <c r="F1" t="s">
        <v>4</v>
      </c>
      <c r="G1" t="s">
        <v>5</v>
      </c>
      <c r="H1" t="s">
        <v>6</v>
      </c>
      <c r="I1" t="s">
        <v>7</v>
      </c>
      <c r="J1" t="s">
        <v>8</v>
      </c>
      <c r="K1" t="s">
        <v>9</v>
      </c>
      <c r="L1" t="s">
        <v>10</v>
      </c>
      <c r="M1" t="s">
        <v>11</v>
      </c>
      <c r="N1" t="s">
        <v>12</v>
      </c>
      <c r="O1" t="s">
        <v>13</v>
      </c>
      <c r="P1" t="s">
        <v>14</v>
      </c>
      <c r="Q1" t="s">
        <v>15</v>
      </c>
      <c r="R1" t="s">
        <v>16</v>
      </c>
      <c r="S1" t="s">
        <v>17</v>
      </c>
      <c r="T1" t="s">
        <v>18</v>
      </c>
      <c r="U1" t="s">
        <v>19</v>
      </c>
      <c r="V1" t="s">
        <v>2375</v>
      </c>
      <c r="W1" t="s">
        <v>2376</v>
      </c>
      <c r="X1" t="s">
        <v>2377</v>
      </c>
      <c r="Y1" t="s">
        <v>1613</v>
      </c>
      <c r="Z1" t="s">
        <v>20</v>
      </c>
      <c r="AA1" t="s">
        <v>21</v>
      </c>
      <c r="AB1" t="s">
        <v>2652</v>
      </c>
    </row>
    <row r="2" spans="1:28" ht="15">
      <c r="A2" t="s">
        <v>22</v>
      </c>
      <c r="B2" t="str">
        <f>LEFT(RIGHT(A2,LEN(A2)-5),LEN(A2)-9)</f>
        <v>J.R. Hoell</v>
      </c>
      <c r="C2" t="s">
        <v>23</v>
      </c>
      <c r="D2" t="s">
        <v>24</v>
      </c>
      <c r="E2" t="s">
        <v>25</v>
      </c>
      <c r="F2" t="s">
        <v>26</v>
      </c>
      <c r="G2" t="s">
        <v>27</v>
      </c>
      <c r="H2">
        <v>23</v>
      </c>
      <c r="I2" t="s">
        <v>28</v>
      </c>
      <c r="J2">
        <v>376949</v>
      </c>
      <c r="K2">
        <v>98</v>
      </c>
      <c r="L2">
        <v>98</v>
      </c>
      <c r="M2">
        <v>96</v>
      </c>
      <c r="N2">
        <v>2</v>
      </c>
      <c r="O2">
        <v>0</v>
      </c>
      <c r="P2">
        <v>0</v>
      </c>
      <c r="Q2">
        <v>186</v>
      </c>
      <c r="R2">
        <v>183</v>
      </c>
      <c r="S2">
        <v>0</v>
      </c>
      <c r="T2">
        <v>98.4</v>
      </c>
      <c r="U2" t="s">
        <v>29</v>
      </c>
      <c r="V2">
        <f>2*SUMIF('Sponsorship Bills'!G:G,'House Detail'!J2,'Sponsorship Bills'!I:I)</f>
        <v>18</v>
      </c>
      <c r="W2">
        <f>0.5*SUMIF('Sponsorship Bills'!H:H,"*"&amp;'House Detail'!J2&amp;"*",'Sponsorship Bills'!I:I)</f>
        <v>8.5</v>
      </c>
      <c r="X2">
        <f>V2+W2</f>
        <v>26.5</v>
      </c>
      <c r="Y2">
        <f>ROUND(X2*100/MAX(Q:Q),1)</f>
        <v>14.2</v>
      </c>
      <c r="Z2">
        <f>T2+Y2</f>
        <v>112.60000000000001</v>
      </c>
      <c r="AA2" t="s">
        <v>29</v>
      </c>
      <c r="AB2" s="6" t="str">
        <f>HYPERLINK(CONCATENATE("http://gcm.io/Legislator/",J2))</f>
        <v>http://gcm.io/Legislator/376949</v>
      </c>
    </row>
    <row r="3" spans="1:28" ht="15">
      <c r="A3" t="s">
        <v>30</v>
      </c>
      <c r="B3" t="str">
        <f aca="true" t="shared" si="0" ref="B3:B66">LEFT(RIGHT(A3,LEN(A3)-5),LEN(A3)-9)</f>
        <v>Daniel Itse</v>
      </c>
      <c r="C3" t="s">
        <v>31</v>
      </c>
      <c r="D3" t="s">
        <v>32</v>
      </c>
      <c r="E3" t="s">
        <v>33</v>
      </c>
      <c r="F3" t="s">
        <v>26</v>
      </c>
      <c r="G3" t="s">
        <v>34</v>
      </c>
      <c r="H3">
        <v>10</v>
      </c>
      <c r="I3" t="s">
        <v>35</v>
      </c>
      <c r="J3">
        <v>376357</v>
      </c>
      <c r="K3">
        <v>98</v>
      </c>
      <c r="L3">
        <v>98</v>
      </c>
      <c r="M3">
        <v>86</v>
      </c>
      <c r="N3">
        <v>6</v>
      </c>
      <c r="O3">
        <v>6</v>
      </c>
      <c r="P3">
        <v>0</v>
      </c>
      <c r="Q3">
        <v>186</v>
      </c>
      <c r="R3">
        <v>173.5</v>
      </c>
      <c r="S3">
        <v>6.1</v>
      </c>
      <c r="T3">
        <v>93.3</v>
      </c>
      <c r="U3" t="s">
        <v>36</v>
      </c>
      <c r="V3">
        <f>2*SUMIF('Sponsorship Bills'!G:G,'House Detail'!J3,'Sponsorship Bills'!I:I)</f>
        <v>24</v>
      </c>
      <c r="W3">
        <f>0.5*SUMIF('Sponsorship Bills'!H:H,"*"&amp;'House Detail'!J3&amp;"*",'Sponsorship Bills'!I:I)</f>
        <v>7</v>
      </c>
      <c r="X3">
        <f aca="true" t="shared" si="1" ref="X3:X66">V3+W3</f>
        <v>31</v>
      </c>
      <c r="Y3">
        <f aca="true" t="shared" si="2" ref="Y3:Y66">ROUND(X3*100/MAX(Q$1:Q$65536),1)</f>
        <v>16.7</v>
      </c>
      <c r="Z3">
        <f aca="true" t="shared" si="3" ref="Z3:Z66">T3+Y3</f>
        <v>110</v>
      </c>
      <c r="AA3" t="s">
        <v>29</v>
      </c>
      <c r="AB3" s="6" t="str">
        <f aca="true" t="shared" si="4" ref="AB3:AB66">HYPERLINK(CONCATENATE("http://gcm.io/Legislator/",J3))</f>
        <v>http://gcm.io/Legislator/376357</v>
      </c>
    </row>
    <row r="4" spans="1:28" ht="15">
      <c r="A4" t="s">
        <v>37</v>
      </c>
      <c r="B4" t="str">
        <f t="shared" si="0"/>
        <v>John Burt</v>
      </c>
      <c r="C4" t="s">
        <v>38</v>
      </c>
      <c r="D4" t="s">
        <v>39</v>
      </c>
      <c r="E4" t="s">
        <v>40</v>
      </c>
      <c r="F4" t="s">
        <v>26</v>
      </c>
      <c r="G4" t="s">
        <v>41</v>
      </c>
      <c r="H4">
        <v>39</v>
      </c>
      <c r="I4" t="s">
        <v>42</v>
      </c>
      <c r="J4">
        <v>376912</v>
      </c>
      <c r="K4">
        <v>98</v>
      </c>
      <c r="L4">
        <v>98</v>
      </c>
      <c r="M4">
        <v>98</v>
      </c>
      <c r="N4">
        <v>0</v>
      </c>
      <c r="O4">
        <v>0</v>
      </c>
      <c r="P4">
        <v>0</v>
      </c>
      <c r="Q4">
        <v>186</v>
      </c>
      <c r="R4">
        <v>186</v>
      </c>
      <c r="S4">
        <v>0</v>
      </c>
      <c r="T4">
        <v>100</v>
      </c>
      <c r="U4" t="s">
        <v>29</v>
      </c>
      <c r="V4">
        <f>2*SUMIF('Sponsorship Bills'!G:G,'House Detail'!J4,'Sponsorship Bills'!I:I)</f>
        <v>0</v>
      </c>
      <c r="W4">
        <f>0.5*SUMIF('Sponsorship Bills'!H:H,"*"&amp;'House Detail'!J4&amp;"*",'Sponsorship Bills'!I:I)</f>
        <v>8</v>
      </c>
      <c r="X4">
        <f t="shared" si="1"/>
        <v>8</v>
      </c>
      <c r="Y4">
        <f t="shared" si="2"/>
        <v>4.3</v>
      </c>
      <c r="Z4">
        <f t="shared" si="3"/>
        <v>104.3</v>
      </c>
      <c r="AA4" t="s">
        <v>29</v>
      </c>
      <c r="AB4" s="6" t="str">
        <f t="shared" si="4"/>
        <v>http://gcm.io/Legislator/376912</v>
      </c>
    </row>
    <row r="5" spans="1:28" ht="15">
      <c r="A5" t="s">
        <v>43</v>
      </c>
      <c r="B5" t="str">
        <f t="shared" si="0"/>
        <v>Keith Ammon</v>
      </c>
      <c r="C5" t="s">
        <v>44</v>
      </c>
      <c r="D5" t="s">
        <v>45</v>
      </c>
      <c r="E5" t="s">
        <v>46</v>
      </c>
      <c r="F5" t="s">
        <v>26</v>
      </c>
      <c r="G5" t="s">
        <v>41</v>
      </c>
      <c r="H5">
        <v>40</v>
      </c>
      <c r="I5" t="s">
        <v>47</v>
      </c>
      <c r="J5">
        <v>377204</v>
      </c>
      <c r="K5">
        <v>98</v>
      </c>
      <c r="L5">
        <v>98</v>
      </c>
      <c r="M5">
        <v>93</v>
      </c>
      <c r="N5">
        <v>1</v>
      </c>
      <c r="O5">
        <v>4</v>
      </c>
      <c r="P5">
        <v>0</v>
      </c>
      <c r="Q5">
        <v>186</v>
      </c>
      <c r="R5">
        <v>181</v>
      </c>
      <c r="S5">
        <v>4.1</v>
      </c>
      <c r="T5">
        <v>97.3</v>
      </c>
      <c r="U5" t="s">
        <v>29</v>
      </c>
      <c r="V5">
        <f>2*SUMIF('Sponsorship Bills'!G:G,'House Detail'!J5,'Sponsorship Bills'!I:I)</f>
        <v>6</v>
      </c>
      <c r="W5">
        <f>0.5*SUMIF('Sponsorship Bills'!H:H,"*"&amp;'House Detail'!J5&amp;"*",'Sponsorship Bills'!I:I)</f>
        <v>5.5</v>
      </c>
      <c r="X5">
        <f t="shared" si="1"/>
        <v>11.5</v>
      </c>
      <c r="Y5">
        <f t="shared" si="2"/>
        <v>6.2</v>
      </c>
      <c r="Z5">
        <f t="shared" si="3"/>
        <v>103.5</v>
      </c>
      <c r="AA5" t="s">
        <v>29</v>
      </c>
      <c r="AB5" s="6" t="str">
        <f t="shared" si="4"/>
        <v>http://gcm.io/Legislator/377204</v>
      </c>
    </row>
    <row r="6" spans="1:28" ht="15">
      <c r="A6" t="s">
        <v>48</v>
      </c>
      <c r="B6" t="str">
        <f t="shared" si="0"/>
        <v>Glen Aldrich</v>
      </c>
      <c r="C6" t="s">
        <v>49</v>
      </c>
      <c r="D6" t="s">
        <v>50</v>
      </c>
      <c r="E6" t="s">
        <v>51</v>
      </c>
      <c r="F6" t="s">
        <v>26</v>
      </c>
      <c r="G6" t="s">
        <v>52</v>
      </c>
      <c r="H6">
        <v>2</v>
      </c>
      <c r="I6" t="s">
        <v>53</v>
      </c>
      <c r="J6">
        <v>377203</v>
      </c>
      <c r="K6">
        <v>98</v>
      </c>
      <c r="L6">
        <v>98</v>
      </c>
      <c r="M6">
        <v>97</v>
      </c>
      <c r="N6">
        <v>1</v>
      </c>
      <c r="O6">
        <v>0</v>
      </c>
      <c r="P6">
        <v>0</v>
      </c>
      <c r="Q6">
        <v>186</v>
      </c>
      <c r="R6">
        <v>185</v>
      </c>
      <c r="S6">
        <v>0</v>
      </c>
      <c r="T6">
        <v>99.5</v>
      </c>
      <c r="U6" t="s">
        <v>29</v>
      </c>
      <c r="V6">
        <f>2*SUMIF('Sponsorship Bills'!G:G,'House Detail'!J6,'Sponsorship Bills'!I:I)</f>
        <v>0</v>
      </c>
      <c r="W6">
        <f>0.5*SUMIF('Sponsorship Bills'!H:H,"*"&amp;'House Detail'!J6&amp;"*",'Sponsorship Bills'!I:I)</f>
        <v>6</v>
      </c>
      <c r="X6">
        <f t="shared" si="1"/>
        <v>6</v>
      </c>
      <c r="Y6">
        <f t="shared" si="2"/>
        <v>3.2</v>
      </c>
      <c r="Z6">
        <f t="shared" si="3"/>
        <v>102.7</v>
      </c>
      <c r="AA6" t="s">
        <v>29</v>
      </c>
      <c r="AB6" s="6" t="str">
        <f t="shared" si="4"/>
        <v>http://gcm.io/Legislator/377203</v>
      </c>
    </row>
    <row r="7" spans="1:28" ht="15">
      <c r="A7" t="s">
        <v>54</v>
      </c>
      <c r="B7" t="str">
        <f t="shared" si="0"/>
        <v>Joseph Hannon</v>
      </c>
      <c r="C7" t="s">
        <v>55</v>
      </c>
      <c r="D7" t="s">
        <v>56</v>
      </c>
      <c r="E7" t="s">
        <v>57</v>
      </c>
      <c r="F7" t="s">
        <v>26</v>
      </c>
      <c r="G7" t="s">
        <v>58</v>
      </c>
      <c r="H7">
        <v>25</v>
      </c>
      <c r="I7" t="s">
        <v>59</v>
      </c>
      <c r="J7">
        <v>377234</v>
      </c>
      <c r="K7">
        <v>98</v>
      </c>
      <c r="L7">
        <v>98</v>
      </c>
      <c r="M7">
        <v>95</v>
      </c>
      <c r="N7">
        <v>2</v>
      </c>
      <c r="O7">
        <v>1</v>
      </c>
      <c r="P7">
        <v>0</v>
      </c>
      <c r="Q7">
        <v>186</v>
      </c>
      <c r="R7">
        <v>182</v>
      </c>
      <c r="S7">
        <v>1</v>
      </c>
      <c r="T7">
        <v>97.8</v>
      </c>
      <c r="U7" t="s">
        <v>29</v>
      </c>
      <c r="V7">
        <f>2*SUMIF('Sponsorship Bills'!G:G,'House Detail'!J7,'Sponsorship Bills'!I:I)</f>
        <v>4</v>
      </c>
      <c r="W7">
        <f>0.5*SUMIF('Sponsorship Bills'!H:H,"*"&amp;'House Detail'!J7&amp;"*",'Sponsorship Bills'!I:I)</f>
        <v>4</v>
      </c>
      <c r="X7">
        <f t="shared" si="1"/>
        <v>8</v>
      </c>
      <c r="Y7">
        <f t="shared" si="2"/>
        <v>4.3</v>
      </c>
      <c r="Z7">
        <f t="shared" si="3"/>
        <v>102.1</v>
      </c>
      <c r="AA7" t="s">
        <v>29</v>
      </c>
      <c r="AB7" s="6" t="str">
        <f t="shared" si="4"/>
        <v>http://gcm.io/Legislator/377234</v>
      </c>
    </row>
    <row r="8" spans="1:28" ht="15">
      <c r="A8" t="s">
        <v>60</v>
      </c>
      <c r="B8" t="str">
        <f t="shared" si="0"/>
        <v>Robert Hull</v>
      </c>
      <c r="C8" t="s">
        <v>61</v>
      </c>
      <c r="D8" t="s">
        <v>62</v>
      </c>
      <c r="E8" t="s">
        <v>63</v>
      </c>
      <c r="F8" t="s">
        <v>26</v>
      </c>
      <c r="G8" t="s">
        <v>64</v>
      </c>
      <c r="H8">
        <v>9</v>
      </c>
      <c r="I8" t="s">
        <v>65</v>
      </c>
      <c r="J8">
        <v>377239</v>
      </c>
      <c r="K8">
        <v>98</v>
      </c>
      <c r="L8">
        <v>98</v>
      </c>
      <c r="M8">
        <v>90</v>
      </c>
      <c r="N8">
        <v>4</v>
      </c>
      <c r="O8">
        <v>4</v>
      </c>
      <c r="P8">
        <v>0</v>
      </c>
      <c r="Q8">
        <v>186</v>
      </c>
      <c r="R8">
        <v>175.5</v>
      </c>
      <c r="S8">
        <v>4.1</v>
      </c>
      <c r="T8">
        <v>94.4</v>
      </c>
      <c r="U8" t="s">
        <v>36</v>
      </c>
      <c r="V8">
        <f>2*SUMIF('Sponsorship Bills'!G:G,'House Detail'!J8,'Sponsorship Bills'!I:I)</f>
        <v>4</v>
      </c>
      <c r="W8">
        <f>0.5*SUMIF('Sponsorship Bills'!H:H,"*"&amp;'House Detail'!J8&amp;"*",'Sponsorship Bills'!I:I)</f>
        <v>9.5</v>
      </c>
      <c r="X8">
        <f>V8+W8</f>
        <v>13.5</v>
      </c>
      <c r="Y8">
        <f t="shared" si="2"/>
        <v>7.3</v>
      </c>
      <c r="Z8">
        <f t="shared" si="3"/>
        <v>101.7</v>
      </c>
      <c r="AA8" t="s">
        <v>29</v>
      </c>
      <c r="AB8" s="6" t="str">
        <f t="shared" si="4"/>
        <v>http://gcm.io/Legislator/377239</v>
      </c>
    </row>
    <row r="9" spans="1:28" ht="15">
      <c r="A9" t="s">
        <v>66</v>
      </c>
      <c r="B9" t="str">
        <f t="shared" si="0"/>
        <v>Keith Murphy</v>
      </c>
      <c r="C9" t="s">
        <v>67</v>
      </c>
      <c r="D9" t="s">
        <v>45</v>
      </c>
      <c r="E9" t="s">
        <v>68</v>
      </c>
      <c r="F9" t="s">
        <v>26</v>
      </c>
      <c r="G9" t="s">
        <v>41</v>
      </c>
      <c r="H9">
        <v>7</v>
      </c>
      <c r="I9" t="s">
        <v>69</v>
      </c>
      <c r="J9">
        <v>376990</v>
      </c>
      <c r="K9">
        <v>98</v>
      </c>
      <c r="L9">
        <v>98</v>
      </c>
      <c r="M9">
        <v>97</v>
      </c>
      <c r="N9">
        <v>0</v>
      </c>
      <c r="O9">
        <v>1</v>
      </c>
      <c r="P9">
        <v>0</v>
      </c>
      <c r="Q9">
        <v>186</v>
      </c>
      <c r="R9">
        <v>185.5</v>
      </c>
      <c r="S9">
        <v>1</v>
      </c>
      <c r="T9">
        <v>99.7</v>
      </c>
      <c r="U9" t="s">
        <v>29</v>
      </c>
      <c r="V9">
        <f>2*SUMIF('Sponsorship Bills'!G:G,'House Detail'!J9,'Sponsorship Bills'!I:I)</f>
        <v>0</v>
      </c>
      <c r="W9">
        <f>0.5*SUMIF('Sponsorship Bills'!H:H,"*"&amp;'House Detail'!J9&amp;"*",'Sponsorship Bills'!I:I)</f>
        <v>2.5</v>
      </c>
      <c r="X9">
        <f t="shared" si="1"/>
        <v>2.5</v>
      </c>
      <c r="Y9">
        <f t="shared" si="2"/>
        <v>1.3</v>
      </c>
      <c r="Z9">
        <f t="shared" si="3"/>
        <v>101</v>
      </c>
      <c r="AA9" t="s">
        <v>29</v>
      </c>
      <c r="AB9" s="6" t="str">
        <f t="shared" si="4"/>
        <v>http://gcm.io/Legislator/376990</v>
      </c>
    </row>
    <row r="10" spans="1:28" ht="15">
      <c r="A10" t="s">
        <v>70</v>
      </c>
      <c r="B10" t="str">
        <f t="shared" si="0"/>
        <v>Michael Sylvia</v>
      </c>
      <c r="C10" t="s">
        <v>71</v>
      </c>
      <c r="D10" t="s">
        <v>72</v>
      </c>
      <c r="E10" t="s">
        <v>73</v>
      </c>
      <c r="F10" t="s">
        <v>26</v>
      </c>
      <c r="G10" t="s">
        <v>52</v>
      </c>
      <c r="H10">
        <v>6</v>
      </c>
      <c r="I10" t="s">
        <v>74</v>
      </c>
      <c r="J10">
        <v>377177</v>
      </c>
      <c r="K10">
        <v>98</v>
      </c>
      <c r="L10">
        <v>98</v>
      </c>
      <c r="M10">
        <v>80</v>
      </c>
      <c r="N10">
        <v>0</v>
      </c>
      <c r="O10">
        <v>18</v>
      </c>
      <c r="P10">
        <v>0</v>
      </c>
      <c r="Q10">
        <v>186</v>
      </c>
      <c r="R10">
        <v>169.5</v>
      </c>
      <c r="S10">
        <v>18.4</v>
      </c>
      <c r="T10">
        <v>91.1</v>
      </c>
      <c r="U10" t="s">
        <v>75</v>
      </c>
      <c r="V10">
        <f>2*SUMIF('Sponsorship Bills'!G:G,'House Detail'!J10,'Sponsorship Bills'!I:I)</f>
        <v>16</v>
      </c>
      <c r="W10">
        <f>0.5*SUMIF('Sponsorship Bills'!H:H,"*"&amp;'House Detail'!J10&amp;"*",'Sponsorship Bills'!I:I)</f>
        <v>1</v>
      </c>
      <c r="X10">
        <f t="shared" si="1"/>
        <v>17</v>
      </c>
      <c r="Y10">
        <f t="shared" si="2"/>
        <v>9.1</v>
      </c>
      <c r="Z10">
        <f t="shared" si="3"/>
        <v>100.19999999999999</v>
      </c>
      <c r="AA10" t="s">
        <v>29</v>
      </c>
      <c r="AB10" s="6" t="str">
        <f t="shared" si="4"/>
        <v>http://gcm.io/Legislator/377177</v>
      </c>
    </row>
    <row r="11" spans="1:28" ht="15">
      <c r="A11" t="s">
        <v>76</v>
      </c>
      <c r="B11" t="str">
        <f t="shared" si="0"/>
        <v>Dan McGuire</v>
      </c>
      <c r="C11" t="s">
        <v>77</v>
      </c>
      <c r="D11" t="s">
        <v>78</v>
      </c>
      <c r="E11" t="s">
        <v>79</v>
      </c>
      <c r="F11" t="s">
        <v>26</v>
      </c>
      <c r="G11" t="s">
        <v>27</v>
      </c>
      <c r="H11">
        <v>21</v>
      </c>
      <c r="I11" t="s">
        <v>80</v>
      </c>
      <c r="J11">
        <v>376984</v>
      </c>
      <c r="K11">
        <v>98</v>
      </c>
      <c r="L11">
        <v>98</v>
      </c>
      <c r="M11">
        <v>91</v>
      </c>
      <c r="N11">
        <v>1</v>
      </c>
      <c r="O11">
        <v>6</v>
      </c>
      <c r="P11">
        <v>0</v>
      </c>
      <c r="Q11">
        <v>186</v>
      </c>
      <c r="R11">
        <v>179</v>
      </c>
      <c r="S11">
        <v>6.1</v>
      </c>
      <c r="T11">
        <v>96.2</v>
      </c>
      <c r="U11" t="s">
        <v>36</v>
      </c>
      <c r="V11">
        <f>2*SUMIF('Sponsorship Bills'!G:G,'House Detail'!J11,'Sponsorship Bills'!I:I)</f>
        <v>4</v>
      </c>
      <c r="W11">
        <f>0.5*SUMIF('Sponsorship Bills'!H:H,"*"&amp;'House Detail'!J11&amp;"*",'Sponsorship Bills'!I:I)</f>
        <v>2.5</v>
      </c>
      <c r="X11">
        <f t="shared" si="1"/>
        <v>6.5</v>
      </c>
      <c r="Y11">
        <f t="shared" si="2"/>
        <v>3.5</v>
      </c>
      <c r="Z11">
        <f t="shared" si="3"/>
        <v>99.7</v>
      </c>
      <c r="AA11" t="s">
        <v>29</v>
      </c>
      <c r="AB11" s="6" t="str">
        <f t="shared" si="4"/>
        <v>http://gcm.io/Legislator/376984</v>
      </c>
    </row>
    <row r="12" spans="1:28" ht="15">
      <c r="A12" t="s">
        <v>81</v>
      </c>
      <c r="B12" t="str">
        <f t="shared" si="0"/>
        <v>James McConnell</v>
      </c>
      <c r="C12" t="s">
        <v>82</v>
      </c>
      <c r="D12" t="s">
        <v>83</v>
      </c>
      <c r="E12" t="s">
        <v>84</v>
      </c>
      <c r="F12" t="s">
        <v>26</v>
      </c>
      <c r="G12" t="s">
        <v>85</v>
      </c>
      <c r="H12">
        <v>12</v>
      </c>
      <c r="I12" t="s">
        <v>86</v>
      </c>
      <c r="J12">
        <v>377287</v>
      </c>
      <c r="K12">
        <v>98</v>
      </c>
      <c r="L12">
        <v>98</v>
      </c>
      <c r="M12">
        <v>89</v>
      </c>
      <c r="N12">
        <v>9</v>
      </c>
      <c r="O12">
        <v>0</v>
      </c>
      <c r="P12">
        <v>0</v>
      </c>
      <c r="Q12">
        <v>186</v>
      </c>
      <c r="R12">
        <v>175</v>
      </c>
      <c r="S12">
        <v>0</v>
      </c>
      <c r="T12">
        <v>94.1</v>
      </c>
      <c r="U12" t="s">
        <v>36</v>
      </c>
      <c r="V12">
        <f>2*SUMIF('Sponsorship Bills'!G:G,'House Detail'!J12,'Sponsorship Bills'!I:I)</f>
        <v>4</v>
      </c>
      <c r="W12">
        <f>0.5*SUMIF('Sponsorship Bills'!H:H,"*"&amp;'House Detail'!J12&amp;"*",'Sponsorship Bills'!I:I)</f>
        <v>4</v>
      </c>
      <c r="X12">
        <f t="shared" si="1"/>
        <v>8</v>
      </c>
      <c r="Y12">
        <f t="shared" si="2"/>
        <v>4.3</v>
      </c>
      <c r="Z12">
        <f t="shared" si="3"/>
        <v>98.39999999999999</v>
      </c>
      <c r="AA12" t="s">
        <v>29</v>
      </c>
      <c r="AB12" s="6" t="str">
        <f t="shared" si="4"/>
        <v>http://gcm.io/Legislator/377287</v>
      </c>
    </row>
    <row r="13" spans="1:28" ht="15">
      <c r="A13" t="s">
        <v>87</v>
      </c>
      <c r="B13" t="str">
        <f t="shared" si="0"/>
        <v>Brian Seaworth</v>
      </c>
      <c r="C13" t="s">
        <v>88</v>
      </c>
      <c r="D13" t="s">
        <v>89</v>
      </c>
      <c r="E13" t="s">
        <v>90</v>
      </c>
      <c r="F13" t="s">
        <v>26</v>
      </c>
      <c r="G13" t="s">
        <v>27</v>
      </c>
      <c r="H13">
        <v>20</v>
      </c>
      <c r="I13" t="s">
        <v>91</v>
      </c>
      <c r="J13">
        <v>377023</v>
      </c>
      <c r="K13">
        <v>98</v>
      </c>
      <c r="L13">
        <v>98</v>
      </c>
      <c r="M13">
        <v>93</v>
      </c>
      <c r="N13">
        <v>1</v>
      </c>
      <c r="O13">
        <v>4</v>
      </c>
      <c r="P13">
        <v>0</v>
      </c>
      <c r="Q13">
        <v>186</v>
      </c>
      <c r="R13">
        <v>181</v>
      </c>
      <c r="S13">
        <v>4.1</v>
      </c>
      <c r="T13">
        <v>97.3</v>
      </c>
      <c r="U13" t="s">
        <v>29</v>
      </c>
      <c r="V13">
        <f>2*SUMIF('Sponsorship Bills'!G:G,'House Detail'!J13,'Sponsorship Bills'!I:I)</f>
        <v>0</v>
      </c>
      <c r="W13">
        <f>0.5*SUMIF('Sponsorship Bills'!H:H,"*"&amp;'House Detail'!J13&amp;"*",'Sponsorship Bills'!I:I)</f>
        <v>2</v>
      </c>
      <c r="X13">
        <f t="shared" si="1"/>
        <v>2</v>
      </c>
      <c r="Y13">
        <f t="shared" si="2"/>
        <v>1.1</v>
      </c>
      <c r="Z13">
        <f t="shared" si="3"/>
        <v>98.39999999999999</v>
      </c>
      <c r="AA13" t="s">
        <v>29</v>
      </c>
      <c r="AB13" s="6" t="str">
        <f t="shared" si="4"/>
        <v>http://gcm.io/Legislator/377023</v>
      </c>
    </row>
    <row r="14" spans="1:28" ht="15">
      <c r="A14" t="s">
        <v>92</v>
      </c>
      <c r="B14" t="str">
        <f t="shared" si="0"/>
        <v>Lino Avellani</v>
      </c>
      <c r="C14" t="s">
        <v>93</v>
      </c>
      <c r="D14" t="s">
        <v>94</v>
      </c>
      <c r="E14" t="s">
        <v>95</v>
      </c>
      <c r="F14" t="s">
        <v>26</v>
      </c>
      <c r="G14" t="s">
        <v>96</v>
      </c>
      <c r="H14">
        <v>5</v>
      </c>
      <c r="I14" t="s">
        <v>97</v>
      </c>
      <c r="J14">
        <v>377205</v>
      </c>
      <c r="K14">
        <v>98</v>
      </c>
      <c r="L14">
        <v>98</v>
      </c>
      <c r="M14">
        <v>94</v>
      </c>
      <c r="N14">
        <v>4</v>
      </c>
      <c r="O14">
        <v>0</v>
      </c>
      <c r="P14">
        <v>0</v>
      </c>
      <c r="Q14">
        <v>186</v>
      </c>
      <c r="R14">
        <v>181</v>
      </c>
      <c r="S14">
        <v>0</v>
      </c>
      <c r="T14">
        <v>97.3</v>
      </c>
      <c r="U14" t="s">
        <v>29</v>
      </c>
      <c r="V14">
        <f>2*SUMIF('Sponsorship Bills'!G:G,'House Detail'!J14,'Sponsorship Bills'!I:I)</f>
        <v>0</v>
      </c>
      <c r="W14">
        <f>0.5*SUMIF('Sponsorship Bills'!H:H,"*"&amp;'House Detail'!J14&amp;"*",'Sponsorship Bills'!I:I)</f>
        <v>1.5</v>
      </c>
      <c r="X14">
        <f t="shared" si="1"/>
        <v>1.5</v>
      </c>
      <c r="Y14">
        <f t="shared" si="2"/>
        <v>0.8</v>
      </c>
      <c r="Z14">
        <f t="shared" si="3"/>
        <v>98.1</v>
      </c>
      <c r="AA14" t="s">
        <v>29</v>
      </c>
      <c r="AB14" s="6" t="str">
        <f t="shared" si="4"/>
        <v>http://gcm.io/Legislator/377205</v>
      </c>
    </row>
    <row r="15" spans="1:28" ht="15">
      <c r="A15" t="s">
        <v>98</v>
      </c>
      <c r="B15" t="str">
        <f t="shared" si="0"/>
        <v>Laura Jones</v>
      </c>
      <c r="C15" t="s">
        <v>99</v>
      </c>
      <c r="D15" t="s">
        <v>100</v>
      </c>
      <c r="E15" t="s">
        <v>101</v>
      </c>
      <c r="F15" t="s">
        <v>26</v>
      </c>
      <c r="G15" t="s">
        <v>58</v>
      </c>
      <c r="H15">
        <v>24</v>
      </c>
      <c r="I15" t="s">
        <v>102</v>
      </c>
      <c r="J15">
        <v>376956</v>
      </c>
      <c r="K15">
        <v>98</v>
      </c>
      <c r="L15">
        <v>98</v>
      </c>
      <c r="M15">
        <v>91</v>
      </c>
      <c r="N15">
        <v>3</v>
      </c>
      <c r="O15">
        <v>4</v>
      </c>
      <c r="P15">
        <v>0</v>
      </c>
      <c r="Q15">
        <v>186</v>
      </c>
      <c r="R15">
        <v>177.5</v>
      </c>
      <c r="S15">
        <v>4.1</v>
      </c>
      <c r="T15">
        <v>95.4</v>
      </c>
      <c r="U15" t="s">
        <v>36</v>
      </c>
      <c r="V15">
        <f>2*SUMIF('Sponsorship Bills'!G:G,'House Detail'!J15,'Sponsorship Bills'!I:I)</f>
        <v>0</v>
      </c>
      <c r="W15">
        <f>0.5*SUMIF('Sponsorship Bills'!H:H,"*"&amp;'House Detail'!J15&amp;"*",'Sponsorship Bills'!I:I)</f>
        <v>5</v>
      </c>
      <c r="X15">
        <f t="shared" si="1"/>
        <v>5</v>
      </c>
      <c r="Y15">
        <f t="shared" si="2"/>
        <v>2.7</v>
      </c>
      <c r="Z15">
        <f t="shared" si="3"/>
        <v>98.10000000000001</v>
      </c>
      <c r="AA15" t="s">
        <v>29</v>
      </c>
      <c r="AB15" s="6" t="str">
        <f t="shared" si="4"/>
        <v>http://gcm.io/Legislator/376956</v>
      </c>
    </row>
    <row r="16" spans="1:28" ht="15">
      <c r="A16" t="s">
        <v>103</v>
      </c>
      <c r="B16" t="str">
        <f t="shared" si="0"/>
        <v>Ed Comeau</v>
      </c>
      <c r="C16" t="s">
        <v>104</v>
      </c>
      <c r="D16" t="s">
        <v>105</v>
      </c>
      <c r="E16" t="s">
        <v>106</v>
      </c>
      <c r="F16" t="s">
        <v>26</v>
      </c>
      <c r="G16" t="s">
        <v>96</v>
      </c>
      <c r="H16">
        <v>5</v>
      </c>
      <c r="I16" t="s">
        <v>97</v>
      </c>
      <c r="J16">
        <v>377215</v>
      </c>
      <c r="K16">
        <v>98</v>
      </c>
      <c r="L16">
        <v>98</v>
      </c>
      <c r="M16">
        <v>92</v>
      </c>
      <c r="N16">
        <v>5</v>
      </c>
      <c r="O16">
        <v>1</v>
      </c>
      <c r="P16">
        <v>0</v>
      </c>
      <c r="Q16">
        <v>186</v>
      </c>
      <c r="R16">
        <v>178</v>
      </c>
      <c r="S16">
        <v>1</v>
      </c>
      <c r="T16">
        <v>95.7</v>
      </c>
      <c r="U16" t="s">
        <v>36</v>
      </c>
      <c r="V16">
        <f>2*SUMIF('Sponsorship Bills'!G:G,'House Detail'!J16,'Sponsorship Bills'!I:I)</f>
        <v>4</v>
      </c>
      <c r="W16">
        <f>0.5*SUMIF('Sponsorship Bills'!H:H,"*"&amp;'House Detail'!J16&amp;"*",'Sponsorship Bills'!I:I)</f>
        <v>0</v>
      </c>
      <c r="X16">
        <f t="shared" si="1"/>
        <v>4</v>
      </c>
      <c r="Y16">
        <f t="shared" si="2"/>
        <v>2.2</v>
      </c>
      <c r="Z16">
        <f t="shared" si="3"/>
        <v>97.9</v>
      </c>
      <c r="AA16" t="s">
        <v>29</v>
      </c>
      <c r="AB16" s="6" t="str">
        <f t="shared" si="4"/>
        <v>http://gcm.io/Legislator/377215</v>
      </c>
    </row>
    <row r="17" spans="1:28" ht="15">
      <c r="A17" t="s">
        <v>107</v>
      </c>
      <c r="B17" t="str">
        <f t="shared" si="0"/>
        <v>Jason Osborne</v>
      </c>
      <c r="C17" t="s">
        <v>108</v>
      </c>
      <c r="D17" t="s">
        <v>109</v>
      </c>
      <c r="E17" t="s">
        <v>110</v>
      </c>
      <c r="F17" t="s">
        <v>26</v>
      </c>
      <c r="G17" t="s">
        <v>34</v>
      </c>
      <c r="H17">
        <v>4</v>
      </c>
      <c r="I17" t="s">
        <v>111</v>
      </c>
      <c r="J17">
        <v>377253</v>
      </c>
      <c r="K17">
        <v>98</v>
      </c>
      <c r="L17">
        <v>98</v>
      </c>
      <c r="M17">
        <v>88</v>
      </c>
      <c r="N17">
        <v>2</v>
      </c>
      <c r="O17">
        <v>8</v>
      </c>
      <c r="P17">
        <v>0</v>
      </c>
      <c r="Q17">
        <v>186</v>
      </c>
      <c r="R17">
        <v>175.5</v>
      </c>
      <c r="S17">
        <v>8.2</v>
      </c>
      <c r="T17">
        <v>94.4</v>
      </c>
      <c r="U17" t="s">
        <v>36</v>
      </c>
      <c r="V17">
        <f>2*SUMIF('Sponsorship Bills'!G:G,'House Detail'!J17,'Sponsorship Bills'!I:I)</f>
        <v>0</v>
      </c>
      <c r="W17">
        <f>0.5*SUMIF('Sponsorship Bills'!H:H,"*"&amp;'House Detail'!J17&amp;"*",'Sponsorship Bills'!I:I)</f>
        <v>5</v>
      </c>
      <c r="X17">
        <f t="shared" si="1"/>
        <v>5</v>
      </c>
      <c r="Y17">
        <f t="shared" si="2"/>
        <v>2.7</v>
      </c>
      <c r="Z17">
        <f t="shared" si="3"/>
        <v>97.10000000000001</v>
      </c>
      <c r="AA17" t="s">
        <v>29</v>
      </c>
      <c r="AB17" s="6" t="str">
        <f t="shared" si="4"/>
        <v>http://gcm.io/Legislator/377253</v>
      </c>
    </row>
    <row r="18" spans="1:28" ht="15">
      <c r="A18" t="s">
        <v>112</v>
      </c>
      <c r="B18" t="str">
        <f t="shared" si="0"/>
        <v>Frank Edelblut</v>
      </c>
      <c r="C18" t="s">
        <v>113</v>
      </c>
      <c r="D18" t="s">
        <v>114</v>
      </c>
      <c r="E18" t="s">
        <v>115</v>
      </c>
      <c r="F18" t="s">
        <v>26</v>
      </c>
      <c r="G18" t="s">
        <v>41</v>
      </c>
      <c r="H18">
        <v>38</v>
      </c>
      <c r="I18" t="s">
        <v>116</v>
      </c>
      <c r="J18">
        <v>377222</v>
      </c>
      <c r="K18">
        <v>98</v>
      </c>
      <c r="L18">
        <v>98</v>
      </c>
      <c r="M18">
        <v>87</v>
      </c>
      <c r="N18">
        <v>9</v>
      </c>
      <c r="O18">
        <v>2</v>
      </c>
      <c r="P18">
        <v>0</v>
      </c>
      <c r="Q18">
        <v>186</v>
      </c>
      <c r="R18">
        <v>166.5</v>
      </c>
      <c r="S18">
        <v>2</v>
      </c>
      <c r="T18">
        <v>89.5</v>
      </c>
      <c r="U18" t="s">
        <v>75</v>
      </c>
      <c r="V18">
        <f>2*SUMIF('Sponsorship Bills'!G:G,'House Detail'!J18,'Sponsorship Bills'!I:I)</f>
        <v>10</v>
      </c>
      <c r="W18">
        <f>0.5*SUMIF('Sponsorship Bills'!H:H,"*"&amp;'House Detail'!J18&amp;"*",'Sponsorship Bills'!I:I)</f>
        <v>3.5</v>
      </c>
      <c r="X18">
        <f t="shared" si="1"/>
        <v>13.5</v>
      </c>
      <c r="Y18">
        <f t="shared" si="2"/>
        <v>7.3</v>
      </c>
      <c r="Z18">
        <f t="shared" si="3"/>
        <v>96.8</v>
      </c>
      <c r="AA18" t="s">
        <v>36</v>
      </c>
      <c r="AB18" s="6" t="str">
        <f t="shared" si="4"/>
        <v>http://gcm.io/Legislator/377222</v>
      </c>
    </row>
    <row r="19" spans="1:28" ht="15">
      <c r="A19" t="s">
        <v>117</v>
      </c>
      <c r="B19" t="str">
        <f t="shared" si="0"/>
        <v>Elizabeth Ferreira</v>
      </c>
      <c r="C19" t="s">
        <v>118</v>
      </c>
      <c r="D19" t="s">
        <v>119</v>
      </c>
      <c r="E19" t="s">
        <v>120</v>
      </c>
      <c r="F19" t="s">
        <v>26</v>
      </c>
      <c r="G19" t="s">
        <v>41</v>
      </c>
      <c r="H19">
        <v>28</v>
      </c>
      <c r="I19" t="s">
        <v>121</v>
      </c>
      <c r="J19">
        <v>377224</v>
      </c>
      <c r="K19">
        <v>98</v>
      </c>
      <c r="L19">
        <v>98</v>
      </c>
      <c r="M19">
        <v>93</v>
      </c>
      <c r="N19">
        <v>5</v>
      </c>
      <c r="O19">
        <v>0</v>
      </c>
      <c r="P19">
        <v>0</v>
      </c>
      <c r="Q19">
        <v>186</v>
      </c>
      <c r="R19">
        <v>178</v>
      </c>
      <c r="S19">
        <v>0</v>
      </c>
      <c r="T19">
        <v>95.7</v>
      </c>
      <c r="U19" t="s">
        <v>36</v>
      </c>
      <c r="V19">
        <f>2*SUMIF('Sponsorship Bills'!G:G,'House Detail'!J19,'Sponsorship Bills'!I:I)</f>
        <v>0</v>
      </c>
      <c r="W19">
        <f>0.5*SUMIF('Sponsorship Bills'!H:H,"*"&amp;'House Detail'!J19&amp;"*",'Sponsorship Bills'!I:I)</f>
        <v>2</v>
      </c>
      <c r="X19">
        <f t="shared" si="1"/>
        <v>2</v>
      </c>
      <c r="Y19">
        <f t="shared" si="2"/>
        <v>1.1</v>
      </c>
      <c r="Z19">
        <f t="shared" si="3"/>
        <v>96.8</v>
      </c>
      <c r="AA19" t="s">
        <v>36</v>
      </c>
      <c r="AB19" s="6" t="str">
        <f t="shared" si="4"/>
        <v>http://gcm.io/Legislator/377224</v>
      </c>
    </row>
    <row r="20" spans="1:28" ht="15">
      <c r="A20" t="s">
        <v>122</v>
      </c>
      <c r="B20" t="str">
        <f t="shared" si="0"/>
        <v>Thomas Kaczynski</v>
      </c>
      <c r="C20" t="s">
        <v>123</v>
      </c>
      <c r="D20" t="s">
        <v>124</v>
      </c>
      <c r="E20" t="s">
        <v>125</v>
      </c>
      <c r="F20" t="s">
        <v>26</v>
      </c>
      <c r="G20" t="s">
        <v>58</v>
      </c>
      <c r="H20">
        <v>22</v>
      </c>
      <c r="I20" t="s">
        <v>126</v>
      </c>
      <c r="J20">
        <v>377241</v>
      </c>
      <c r="K20">
        <v>98</v>
      </c>
      <c r="L20">
        <v>98</v>
      </c>
      <c r="M20">
        <v>93</v>
      </c>
      <c r="N20">
        <v>5</v>
      </c>
      <c r="O20">
        <v>0</v>
      </c>
      <c r="P20">
        <v>0</v>
      </c>
      <c r="Q20">
        <v>186</v>
      </c>
      <c r="R20">
        <v>179</v>
      </c>
      <c r="S20">
        <v>0</v>
      </c>
      <c r="T20">
        <v>96.2</v>
      </c>
      <c r="U20" t="s">
        <v>36</v>
      </c>
      <c r="V20">
        <f>2*SUMIF('Sponsorship Bills'!G:G,'House Detail'!J20,'Sponsorship Bills'!I:I)</f>
        <v>0</v>
      </c>
      <c r="W20">
        <f>0.5*SUMIF('Sponsorship Bills'!H:H,"*"&amp;'House Detail'!J20&amp;"*",'Sponsorship Bills'!I:I)</f>
        <v>0</v>
      </c>
      <c r="X20">
        <f t="shared" si="1"/>
        <v>0</v>
      </c>
      <c r="Y20">
        <f t="shared" si="2"/>
        <v>0</v>
      </c>
      <c r="Z20">
        <f t="shared" si="3"/>
        <v>96.2</v>
      </c>
      <c r="AA20" t="s">
        <v>36</v>
      </c>
      <c r="AB20" s="6" t="str">
        <f t="shared" si="4"/>
        <v>http://gcm.io/Legislator/377241</v>
      </c>
    </row>
    <row r="21" spans="1:28" ht="15">
      <c r="A21" t="s">
        <v>127</v>
      </c>
      <c r="B21" t="str">
        <f t="shared" si="0"/>
        <v>Eric Eastman</v>
      </c>
      <c r="C21" t="s">
        <v>128</v>
      </c>
      <c r="D21" t="s">
        <v>129</v>
      </c>
      <c r="E21" t="s">
        <v>130</v>
      </c>
      <c r="F21" t="s">
        <v>26</v>
      </c>
      <c r="G21" t="s">
        <v>41</v>
      </c>
      <c r="H21">
        <v>28</v>
      </c>
      <c r="I21" t="s">
        <v>121</v>
      </c>
      <c r="J21">
        <v>377293</v>
      </c>
      <c r="K21">
        <v>98</v>
      </c>
      <c r="L21">
        <v>98</v>
      </c>
      <c r="M21">
        <v>86</v>
      </c>
      <c r="N21">
        <v>4</v>
      </c>
      <c r="O21">
        <v>8</v>
      </c>
      <c r="P21">
        <v>0</v>
      </c>
      <c r="Q21">
        <v>186</v>
      </c>
      <c r="R21">
        <v>172.5</v>
      </c>
      <c r="S21">
        <v>8.2</v>
      </c>
      <c r="T21">
        <v>92.7</v>
      </c>
      <c r="U21" t="s">
        <v>36</v>
      </c>
      <c r="V21">
        <f>2*SUMIF('Sponsorship Bills'!G:G,'House Detail'!J21,'Sponsorship Bills'!I:I)</f>
        <v>0</v>
      </c>
      <c r="W21">
        <f>0.5*SUMIF('Sponsorship Bills'!H:H,"*"&amp;'House Detail'!J21&amp;"*",'Sponsorship Bills'!I:I)</f>
        <v>5</v>
      </c>
      <c r="X21">
        <f t="shared" si="1"/>
        <v>5</v>
      </c>
      <c r="Y21">
        <f t="shared" si="2"/>
        <v>2.7</v>
      </c>
      <c r="Z21">
        <f t="shared" si="3"/>
        <v>95.4</v>
      </c>
      <c r="AA21" t="s">
        <v>36</v>
      </c>
      <c r="AB21" s="6" t="str">
        <f t="shared" si="4"/>
        <v>http://gcm.io/Legislator/377293</v>
      </c>
    </row>
    <row r="22" spans="1:28" ht="15">
      <c r="A22" t="s">
        <v>131</v>
      </c>
      <c r="B22" t="str">
        <f t="shared" si="0"/>
        <v>Tammy Simmons</v>
      </c>
      <c r="C22" t="s">
        <v>132</v>
      </c>
      <c r="D22" t="s">
        <v>133</v>
      </c>
      <c r="E22" t="s">
        <v>134</v>
      </c>
      <c r="F22" t="s">
        <v>26</v>
      </c>
      <c r="G22" t="s">
        <v>41</v>
      </c>
      <c r="H22">
        <v>17</v>
      </c>
      <c r="I22" t="s">
        <v>135</v>
      </c>
      <c r="J22">
        <v>377028</v>
      </c>
      <c r="K22">
        <v>98</v>
      </c>
      <c r="L22">
        <v>98</v>
      </c>
      <c r="M22">
        <v>87</v>
      </c>
      <c r="N22">
        <v>0</v>
      </c>
      <c r="O22">
        <v>11</v>
      </c>
      <c r="P22">
        <v>0</v>
      </c>
      <c r="Q22">
        <v>186</v>
      </c>
      <c r="R22">
        <v>174</v>
      </c>
      <c r="S22">
        <v>11.2</v>
      </c>
      <c r="T22">
        <v>93.5</v>
      </c>
      <c r="U22" t="s">
        <v>36</v>
      </c>
      <c r="V22">
        <f>2*SUMIF('Sponsorship Bills'!G:G,'House Detail'!J22,'Sponsorship Bills'!I:I)</f>
        <v>0</v>
      </c>
      <c r="W22">
        <f>0.5*SUMIF('Sponsorship Bills'!H:H,"*"&amp;'House Detail'!J22&amp;"*",'Sponsorship Bills'!I:I)</f>
        <v>2.5</v>
      </c>
      <c r="X22">
        <f t="shared" si="1"/>
        <v>2.5</v>
      </c>
      <c r="Y22">
        <f t="shared" si="2"/>
        <v>1.3</v>
      </c>
      <c r="Z22">
        <f t="shared" si="3"/>
        <v>94.8</v>
      </c>
      <c r="AA22" t="s">
        <v>36</v>
      </c>
      <c r="AB22" s="6" t="str">
        <f t="shared" si="4"/>
        <v>http://gcm.io/Legislator/377028</v>
      </c>
    </row>
    <row r="23" spans="1:28" ht="15">
      <c r="A23" t="s">
        <v>136</v>
      </c>
      <c r="B23" t="str">
        <f t="shared" si="0"/>
        <v>Victoria Sullivan</v>
      </c>
      <c r="C23" t="s">
        <v>137</v>
      </c>
      <c r="D23" t="s">
        <v>138</v>
      </c>
      <c r="E23" t="s">
        <v>139</v>
      </c>
      <c r="F23" t="s">
        <v>26</v>
      </c>
      <c r="G23" t="s">
        <v>41</v>
      </c>
      <c r="H23">
        <v>16</v>
      </c>
      <c r="I23" t="s">
        <v>140</v>
      </c>
      <c r="J23">
        <v>377265</v>
      </c>
      <c r="K23">
        <v>98</v>
      </c>
      <c r="L23">
        <v>98</v>
      </c>
      <c r="M23">
        <v>82</v>
      </c>
      <c r="N23">
        <v>6</v>
      </c>
      <c r="O23">
        <v>10</v>
      </c>
      <c r="P23">
        <v>0</v>
      </c>
      <c r="Q23">
        <v>186</v>
      </c>
      <c r="R23">
        <v>169.5</v>
      </c>
      <c r="S23">
        <v>10.2</v>
      </c>
      <c r="T23">
        <v>91.1</v>
      </c>
      <c r="U23" t="s">
        <v>75</v>
      </c>
      <c r="V23">
        <f>2*SUMIF('Sponsorship Bills'!G:G,'House Detail'!J23,'Sponsorship Bills'!I:I)</f>
        <v>6</v>
      </c>
      <c r="W23">
        <f>0.5*SUMIF('Sponsorship Bills'!H:H,"*"&amp;'House Detail'!J23&amp;"*",'Sponsorship Bills'!I:I)</f>
        <v>0.5</v>
      </c>
      <c r="X23">
        <f t="shared" si="1"/>
        <v>6.5</v>
      </c>
      <c r="Y23">
        <f t="shared" si="2"/>
        <v>3.5</v>
      </c>
      <c r="Z23">
        <f t="shared" si="3"/>
        <v>94.6</v>
      </c>
      <c r="AA23" t="s">
        <v>36</v>
      </c>
      <c r="AB23" s="6" t="str">
        <f t="shared" si="4"/>
        <v>http://gcm.io/Legislator/377265</v>
      </c>
    </row>
    <row r="24" spans="1:28" ht="15">
      <c r="A24" t="s">
        <v>141</v>
      </c>
      <c r="B24" t="str">
        <f t="shared" si="0"/>
        <v>Warren Groen</v>
      </c>
      <c r="C24" t="s">
        <v>142</v>
      </c>
      <c r="D24" t="s">
        <v>143</v>
      </c>
      <c r="E24" t="s">
        <v>144</v>
      </c>
      <c r="F24" t="s">
        <v>26</v>
      </c>
      <c r="G24" t="s">
        <v>58</v>
      </c>
      <c r="H24">
        <v>10</v>
      </c>
      <c r="I24" t="s">
        <v>145</v>
      </c>
      <c r="J24">
        <v>376818</v>
      </c>
      <c r="K24">
        <v>98</v>
      </c>
      <c r="L24">
        <v>98</v>
      </c>
      <c r="M24">
        <v>89</v>
      </c>
      <c r="N24">
        <v>7</v>
      </c>
      <c r="O24">
        <v>2</v>
      </c>
      <c r="P24">
        <v>0</v>
      </c>
      <c r="Q24">
        <v>186</v>
      </c>
      <c r="R24">
        <v>173</v>
      </c>
      <c r="S24">
        <v>2</v>
      </c>
      <c r="T24">
        <v>93</v>
      </c>
      <c r="U24" t="s">
        <v>36</v>
      </c>
      <c r="V24">
        <f>2*SUMIF('Sponsorship Bills'!G:G,'House Detail'!J24,'Sponsorship Bills'!I:I)</f>
        <v>0</v>
      </c>
      <c r="W24">
        <f>0.5*SUMIF('Sponsorship Bills'!H:H,"*"&amp;'House Detail'!J24&amp;"*",'Sponsorship Bills'!I:I)</f>
        <v>1.5</v>
      </c>
      <c r="X24">
        <f t="shared" si="1"/>
        <v>1.5</v>
      </c>
      <c r="Y24">
        <f t="shared" si="2"/>
        <v>0.8</v>
      </c>
      <c r="Z24">
        <f t="shared" si="3"/>
        <v>93.8</v>
      </c>
      <c r="AA24" t="s">
        <v>36</v>
      </c>
      <c r="AB24" s="6" t="str">
        <f t="shared" si="4"/>
        <v>http://gcm.io/Legislator/376818</v>
      </c>
    </row>
    <row r="25" spans="1:28" ht="15">
      <c r="A25" t="s">
        <v>146</v>
      </c>
      <c r="B25" t="str">
        <f t="shared" si="0"/>
        <v>Mark McLean</v>
      </c>
      <c r="C25" t="s">
        <v>147</v>
      </c>
      <c r="D25" t="s">
        <v>148</v>
      </c>
      <c r="E25" t="s">
        <v>149</v>
      </c>
      <c r="F25" t="s">
        <v>26</v>
      </c>
      <c r="G25" t="s">
        <v>41</v>
      </c>
      <c r="H25">
        <v>15</v>
      </c>
      <c r="I25" t="s">
        <v>150</v>
      </c>
      <c r="J25">
        <v>377251</v>
      </c>
      <c r="K25">
        <v>98</v>
      </c>
      <c r="L25">
        <v>98</v>
      </c>
      <c r="M25">
        <v>91</v>
      </c>
      <c r="N25">
        <v>5</v>
      </c>
      <c r="O25">
        <v>2</v>
      </c>
      <c r="P25">
        <v>0</v>
      </c>
      <c r="Q25">
        <v>186</v>
      </c>
      <c r="R25">
        <v>173</v>
      </c>
      <c r="S25">
        <v>2</v>
      </c>
      <c r="T25">
        <v>93</v>
      </c>
      <c r="U25" t="s">
        <v>36</v>
      </c>
      <c r="V25">
        <f>2*SUMIF('Sponsorship Bills'!G:G,'House Detail'!J25,'Sponsorship Bills'!I:I)</f>
        <v>0</v>
      </c>
      <c r="W25">
        <f>0.5*SUMIF('Sponsorship Bills'!H:H,"*"&amp;'House Detail'!J25&amp;"*",'Sponsorship Bills'!I:I)</f>
        <v>0.5</v>
      </c>
      <c r="X25">
        <f t="shared" si="1"/>
        <v>0.5</v>
      </c>
      <c r="Y25">
        <f t="shared" si="2"/>
        <v>0.3</v>
      </c>
      <c r="Z25">
        <f t="shared" si="3"/>
        <v>93.3</v>
      </c>
      <c r="AA25" t="s">
        <v>36</v>
      </c>
      <c r="AB25" s="6" t="str">
        <f t="shared" si="4"/>
        <v>http://gcm.io/Legislator/377251</v>
      </c>
    </row>
    <row r="26" spans="1:28" ht="15">
      <c r="A26" t="s">
        <v>151</v>
      </c>
      <c r="B26" t="str">
        <f t="shared" si="0"/>
        <v>Josh Moore</v>
      </c>
      <c r="C26" t="s">
        <v>152</v>
      </c>
      <c r="D26" t="s">
        <v>153</v>
      </c>
      <c r="E26" t="s">
        <v>154</v>
      </c>
      <c r="F26" t="s">
        <v>26</v>
      </c>
      <c r="G26" t="s">
        <v>41</v>
      </c>
      <c r="H26">
        <v>21</v>
      </c>
      <c r="I26" t="s">
        <v>155</v>
      </c>
      <c r="J26">
        <v>377252</v>
      </c>
      <c r="K26">
        <v>98</v>
      </c>
      <c r="L26">
        <v>98</v>
      </c>
      <c r="M26">
        <v>85</v>
      </c>
      <c r="N26">
        <v>6</v>
      </c>
      <c r="O26">
        <v>7</v>
      </c>
      <c r="P26">
        <v>0</v>
      </c>
      <c r="Q26">
        <v>186</v>
      </c>
      <c r="R26">
        <v>170.5</v>
      </c>
      <c r="S26">
        <v>7.1</v>
      </c>
      <c r="T26">
        <v>91.7</v>
      </c>
      <c r="U26" t="s">
        <v>75</v>
      </c>
      <c r="V26">
        <f>2*SUMIF('Sponsorship Bills'!G:G,'House Detail'!J26,'Sponsorship Bills'!I:I)</f>
        <v>0</v>
      </c>
      <c r="W26">
        <f>0.5*SUMIF('Sponsorship Bills'!H:H,"*"&amp;'House Detail'!J26&amp;"*",'Sponsorship Bills'!I:I)</f>
        <v>2</v>
      </c>
      <c r="X26">
        <f t="shared" si="1"/>
        <v>2</v>
      </c>
      <c r="Y26">
        <f t="shared" si="2"/>
        <v>1.1</v>
      </c>
      <c r="Z26">
        <f t="shared" si="3"/>
        <v>92.8</v>
      </c>
      <c r="AA26" t="s">
        <v>36</v>
      </c>
      <c r="AB26" s="6" t="str">
        <f t="shared" si="4"/>
        <v>http://gcm.io/Legislator/377252</v>
      </c>
    </row>
    <row r="27" spans="1:28" ht="15">
      <c r="A27" t="s">
        <v>156</v>
      </c>
      <c r="B27" t="str">
        <f t="shared" si="0"/>
        <v>Jeanine Notter</v>
      </c>
      <c r="C27" t="s">
        <v>157</v>
      </c>
      <c r="D27" t="s">
        <v>158</v>
      </c>
      <c r="E27" t="s">
        <v>159</v>
      </c>
      <c r="F27" t="s">
        <v>26</v>
      </c>
      <c r="G27" t="s">
        <v>41</v>
      </c>
      <c r="H27">
        <v>21</v>
      </c>
      <c r="I27" t="s">
        <v>155</v>
      </c>
      <c r="J27">
        <v>376991</v>
      </c>
      <c r="K27">
        <v>98</v>
      </c>
      <c r="L27">
        <v>98</v>
      </c>
      <c r="M27">
        <v>85</v>
      </c>
      <c r="N27">
        <v>9</v>
      </c>
      <c r="O27">
        <v>4</v>
      </c>
      <c r="P27">
        <v>0</v>
      </c>
      <c r="Q27">
        <v>186</v>
      </c>
      <c r="R27">
        <v>166.5</v>
      </c>
      <c r="S27">
        <v>4.1</v>
      </c>
      <c r="T27">
        <v>89.5</v>
      </c>
      <c r="U27" t="s">
        <v>75</v>
      </c>
      <c r="V27">
        <f>2*SUMIF('Sponsorship Bills'!G:G,'House Detail'!J27,'Sponsorship Bills'!I:I)</f>
        <v>4</v>
      </c>
      <c r="W27">
        <f>0.5*SUMIF('Sponsorship Bills'!H:H,"*"&amp;'House Detail'!J27&amp;"*",'Sponsorship Bills'!I:I)</f>
        <v>2</v>
      </c>
      <c r="X27">
        <f t="shared" si="1"/>
        <v>6</v>
      </c>
      <c r="Y27">
        <f t="shared" si="2"/>
        <v>3.2</v>
      </c>
      <c r="Z27">
        <f t="shared" si="3"/>
        <v>92.7</v>
      </c>
      <c r="AA27" t="s">
        <v>36</v>
      </c>
      <c r="AB27" s="6" t="str">
        <f t="shared" si="4"/>
        <v>http://gcm.io/Legislator/376991</v>
      </c>
    </row>
    <row r="28" spans="1:28" ht="15">
      <c r="A28" t="s">
        <v>160</v>
      </c>
      <c r="B28" t="str">
        <f t="shared" si="0"/>
        <v>Ralph Boehm</v>
      </c>
      <c r="C28" t="s">
        <v>161</v>
      </c>
      <c r="D28" t="s">
        <v>162</v>
      </c>
      <c r="E28" t="s">
        <v>163</v>
      </c>
      <c r="F28" t="s">
        <v>26</v>
      </c>
      <c r="G28" t="s">
        <v>41</v>
      </c>
      <c r="H28">
        <v>20</v>
      </c>
      <c r="I28" t="s">
        <v>164</v>
      </c>
      <c r="J28">
        <v>376553</v>
      </c>
      <c r="K28">
        <v>98</v>
      </c>
      <c r="L28">
        <v>98</v>
      </c>
      <c r="M28">
        <v>85</v>
      </c>
      <c r="N28">
        <v>13</v>
      </c>
      <c r="O28">
        <v>0</v>
      </c>
      <c r="P28">
        <v>0</v>
      </c>
      <c r="Q28">
        <v>186</v>
      </c>
      <c r="R28">
        <v>162</v>
      </c>
      <c r="S28">
        <v>0</v>
      </c>
      <c r="T28">
        <v>87.1</v>
      </c>
      <c r="U28" t="s">
        <v>75</v>
      </c>
      <c r="V28">
        <f>2*SUMIF('Sponsorship Bills'!G:G,'House Detail'!J28,'Sponsorship Bills'!I:I)</f>
        <v>8</v>
      </c>
      <c r="W28">
        <f>0.5*SUMIF('Sponsorship Bills'!H:H,"*"&amp;'House Detail'!J28&amp;"*",'Sponsorship Bills'!I:I)</f>
        <v>2</v>
      </c>
      <c r="X28">
        <f t="shared" si="1"/>
        <v>10</v>
      </c>
      <c r="Y28">
        <f t="shared" si="2"/>
        <v>5.4</v>
      </c>
      <c r="Z28">
        <f t="shared" si="3"/>
        <v>92.5</v>
      </c>
      <c r="AA28" t="s">
        <v>36</v>
      </c>
      <c r="AB28" s="6" t="str">
        <f t="shared" si="4"/>
        <v>http://gcm.io/Legislator/376553</v>
      </c>
    </row>
    <row r="29" spans="1:28" ht="15">
      <c r="A29" t="s">
        <v>165</v>
      </c>
      <c r="B29" t="str">
        <f t="shared" si="0"/>
        <v>Chris True</v>
      </c>
      <c r="C29" t="s">
        <v>166</v>
      </c>
      <c r="D29" t="s">
        <v>167</v>
      </c>
      <c r="E29" t="b">
        <v>1</v>
      </c>
      <c r="F29" t="s">
        <v>26</v>
      </c>
      <c r="G29" t="s">
        <v>34</v>
      </c>
      <c r="H29">
        <v>4</v>
      </c>
      <c r="I29" t="s">
        <v>111</v>
      </c>
      <c r="J29">
        <v>377268</v>
      </c>
      <c r="K29">
        <v>98</v>
      </c>
      <c r="L29">
        <v>98</v>
      </c>
      <c r="M29">
        <v>81</v>
      </c>
      <c r="N29">
        <v>6</v>
      </c>
      <c r="O29">
        <v>11</v>
      </c>
      <c r="P29">
        <v>0</v>
      </c>
      <c r="Q29">
        <v>186</v>
      </c>
      <c r="R29">
        <v>168.5</v>
      </c>
      <c r="S29">
        <v>11.2</v>
      </c>
      <c r="T29">
        <v>90.6</v>
      </c>
      <c r="U29" t="s">
        <v>75</v>
      </c>
      <c r="V29">
        <f>2*SUMIF('Sponsorship Bills'!G:G,'House Detail'!J29,'Sponsorship Bills'!I:I)</f>
        <v>0</v>
      </c>
      <c r="W29">
        <f>0.5*SUMIF('Sponsorship Bills'!H:H,"*"&amp;'House Detail'!J29&amp;"*",'Sponsorship Bills'!I:I)</f>
        <v>3.5</v>
      </c>
      <c r="X29">
        <f t="shared" si="1"/>
        <v>3.5</v>
      </c>
      <c r="Y29">
        <f t="shared" si="2"/>
        <v>1.9</v>
      </c>
      <c r="Z29">
        <f t="shared" si="3"/>
        <v>92.5</v>
      </c>
      <c r="AA29" t="s">
        <v>36</v>
      </c>
      <c r="AB29" s="6" t="str">
        <f t="shared" si="4"/>
        <v>http://gcm.io/Legislator/377268</v>
      </c>
    </row>
    <row r="30" spans="1:28" ht="15">
      <c r="A30" t="s">
        <v>168</v>
      </c>
      <c r="B30" t="str">
        <f t="shared" si="0"/>
        <v>Christopher Adams</v>
      </c>
      <c r="C30" t="s">
        <v>169</v>
      </c>
      <c r="D30" t="s">
        <v>170</v>
      </c>
      <c r="E30" t="s">
        <v>171</v>
      </c>
      <c r="F30" t="s">
        <v>26</v>
      </c>
      <c r="G30" t="s">
        <v>41</v>
      </c>
      <c r="H30">
        <v>26</v>
      </c>
      <c r="I30" t="s">
        <v>172</v>
      </c>
      <c r="J30">
        <v>377202</v>
      </c>
      <c r="K30">
        <v>98</v>
      </c>
      <c r="L30">
        <v>98</v>
      </c>
      <c r="M30">
        <v>83</v>
      </c>
      <c r="N30">
        <v>7</v>
      </c>
      <c r="O30">
        <v>8</v>
      </c>
      <c r="P30">
        <v>0</v>
      </c>
      <c r="Q30">
        <v>186</v>
      </c>
      <c r="R30">
        <v>171</v>
      </c>
      <c r="S30">
        <v>8.2</v>
      </c>
      <c r="T30">
        <v>91.9</v>
      </c>
      <c r="U30" t="s">
        <v>75</v>
      </c>
      <c r="V30">
        <f>2*SUMIF('Sponsorship Bills'!G:G,'House Detail'!J30,'Sponsorship Bills'!I:I)</f>
        <v>0</v>
      </c>
      <c r="W30">
        <f>0.5*SUMIF('Sponsorship Bills'!H:H,"*"&amp;'House Detail'!J30&amp;"*",'Sponsorship Bills'!I:I)</f>
        <v>1</v>
      </c>
      <c r="X30">
        <f t="shared" si="1"/>
        <v>1</v>
      </c>
      <c r="Y30">
        <f t="shared" si="2"/>
        <v>0.5</v>
      </c>
      <c r="Z30">
        <f t="shared" si="3"/>
        <v>92.4</v>
      </c>
      <c r="AA30" t="s">
        <v>36</v>
      </c>
      <c r="AB30" s="6" t="str">
        <f t="shared" si="4"/>
        <v>http://gcm.io/Legislator/377202</v>
      </c>
    </row>
    <row r="31" spans="1:28" ht="15">
      <c r="A31" t="s">
        <v>173</v>
      </c>
      <c r="B31" t="str">
        <f t="shared" si="0"/>
        <v>Paul Ingbretson</v>
      </c>
      <c r="C31" t="s">
        <v>174</v>
      </c>
      <c r="D31" t="s">
        <v>175</v>
      </c>
      <c r="E31" t="s">
        <v>176</v>
      </c>
      <c r="F31" t="s">
        <v>26</v>
      </c>
      <c r="G31" t="s">
        <v>64</v>
      </c>
      <c r="H31">
        <v>15</v>
      </c>
      <c r="I31" t="s">
        <v>177</v>
      </c>
      <c r="J31">
        <v>376480</v>
      </c>
      <c r="K31">
        <v>98</v>
      </c>
      <c r="L31">
        <v>98</v>
      </c>
      <c r="M31">
        <v>74</v>
      </c>
      <c r="N31">
        <v>4</v>
      </c>
      <c r="O31">
        <v>20</v>
      </c>
      <c r="P31">
        <v>0</v>
      </c>
      <c r="Q31">
        <v>186</v>
      </c>
      <c r="R31">
        <v>162.5</v>
      </c>
      <c r="S31">
        <v>20.4</v>
      </c>
      <c r="T31">
        <v>87.4</v>
      </c>
      <c r="U31" t="s">
        <v>75</v>
      </c>
      <c r="V31">
        <f>2*SUMIF('Sponsorship Bills'!G:G,'House Detail'!J31,'Sponsorship Bills'!I:I)</f>
        <v>0</v>
      </c>
      <c r="W31">
        <f>0.5*SUMIF('Sponsorship Bills'!H:H,"*"&amp;'House Detail'!J31&amp;"*",'Sponsorship Bills'!I:I)</f>
        <v>9</v>
      </c>
      <c r="X31">
        <f t="shared" si="1"/>
        <v>9</v>
      </c>
      <c r="Y31">
        <f t="shared" si="2"/>
        <v>4.8</v>
      </c>
      <c r="Z31">
        <f t="shared" si="3"/>
        <v>92.2</v>
      </c>
      <c r="AA31" t="s">
        <v>36</v>
      </c>
      <c r="AB31" s="6" t="str">
        <f t="shared" si="4"/>
        <v>http://gcm.io/Legislator/376480</v>
      </c>
    </row>
    <row r="32" spans="1:28" ht="15">
      <c r="A32" t="s">
        <v>178</v>
      </c>
      <c r="B32" t="str">
        <f t="shared" si="0"/>
        <v>Leonard Turcotte</v>
      </c>
      <c r="C32" t="s">
        <v>179</v>
      </c>
      <c r="D32" t="s">
        <v>180</v>
      </c>
      <c r="E32" t="s">
        <v>181</v>
      </c>
      <c r="F32" t="s">
        <v>26</v>
      </c>
      <c r="G32" t="s">
        <v>58</v>
      </c>
      <c r="H32">
        <v>4</v>
      </c>
      <c r="I32" t="s">
        <v>182</v>
      </c>
      <c r="J32">
        <v>377269</v>
      </c>
      <c r="K32">
        <v>98</v>
      </c>
      <c r="L32">
        <v>98</v>
      </c>
      <c r="M32">
        <v>87</v>
      </c>
      <c r="N32">
        <v>11</v>
      </c>
      <c r="O32">
        <v>0</v>
      </c>
      <c r="P32">
        <v>0</v>
      </c>
      <c r="Q32">
        <v>186</v>
      </c>
      <c r="R32">
        <v>169</v>
      </c>
      <c r="S32">
        <v>0</v>
      </c>
      <c r="T32">
        <v>90.9</v>
      </c>
      <c r="U32" t="s">
        <v>75</v>
      </c>
      <c r="V32">
        <f>2*SUMIF('Sponsorship Bills'!G:G,'House Detail'!J32,'Sponsorship Bills'!I:I)</f>
        <v>0</v>
      </c>
      <c r="W32">
        <f>0.5*SUMIF('Sponsorship Bills'!H:H,"*"&amp;'House Detail'!J32&amp;"*",'Sponsorship Bills'!I:I)</f>
        <v>1.5</v>
      </c>
      <c r="X32">
        <f t="shared" si="1"/>
        <v>1.5</v>
      </c>
      <c r="Y32">
        <f t="shared" si="2"/>
        <v>0.8</v>
      </c>
      <c r="Z32">
        <f t="shared" si="3"/>
        <v>91.7</v>
      </c>
      <c r="AA32" t="s">
        <v>75</v>
      </c>
      <c r="AB32" s="6" t="str">
        <f t="shared" si="4"/>
        <v>http://gcm.io/Legislator/377269</v>
      </c>
    </row>
    <row r="33" spans="1:28" ht="15">
      <c r="A33" t="s">
        <v>183</v>
      </c>
      <c r="B33" t="str">
        <f t="shared" si="0"/>
        <v>Carol McGuire</v>
      </c>
      <c r="C33" t="s">
        <v>184</v>
      </c>
      <c r="D33" t="s">
        <v>185</v>
      </c>
      <c r="E33" t="s">
        <v>79</v>
      </c>
      <c r="F33" t="s">
        <v>26</v>
      </c>
      <c r="G33" t="s">
        <v>27</v>
      </c>
      <c r="H33">
        <v>29</v>
      </c>
      <c r="I33" t="s">
        <v>186</v>
      </c>
      <c r="J33">
        <v>376841</v>
      </c>
      <c r="K33">
        <v>98</v>
      </c>
      <c r="L33">
        <v>98</v>
      </c>
      <c r="M33">
        <v>87</v>
      </c>
      <c r="N33">
        <v>4</v>
      </c>
      <c r="O33">
        <v>7</v>
      </c>
      <c r="P33">
        <v>0</v>
      </c>
      <c r="Q33">
        <v>186</v>
      </c>
      <c r="R33">
        <v>173</v>
      </c>
      <c r="S33">
        <v>7.1</v>
      </c>
      <c r="T33">
        <v>93</v>
      </c>
      <c r="U33" t="s">
        <v>36</v>
      </c>
      <c r="V33">
        <f>2*SUMIF('Sponsorship Bills'!G:G,'House Detail'!J33,'Sponsorship Bills'!I:I)</f>
        <v>-6</v>
      </c>
      <c r="W33">
        <f>0.5*SUMIF('Sponsorship Bills'!H:H,"*"&amp;'House Detail'!J33&amp;"*",'Sponsorship Bills'!I:I)</f>
        <v>3</v>
      </c>
      <c r="X33">
        <f t="shared" si="1"/>
        <v>-3</v>
      </c>
      <c r="Y33">
        <f t="shared" si="2"/>
        <v>-1.6</v>
      </c>
      <c r="Z33">
        <f t="shared" si="3"/>
        <v>91.4</v>
      </c>
      <c r="AA33" t="s">
        <v>75</v>
      </c>
      <c r="AB33" s="6" t="str">
        <f t="shared" si="4"/>
        <v>http://gcm.io/Legislator/376841</v>
      </c>
    </row>
    <row r="34" spans="1:28" ht="15">
      <c r="A34" t="s">
        <v>187</v>
      </c>
      <c r="B34" t="str">
        <f t="shared" si="0"/>
        <v>Max Abramson</v>
      </c>
      <c r="C34" t="s">
        <v>188</v>
      </c>
      <c r="D34" t="s">
        <v>189</v>
      </c>
      <c r="E34" t="s">
        <v>190</v>
      </c>
      <c r="F34" t="s">
        <v>26</v>
      </c>
      <c r="G34" t="s">
        <v>34</v>
      </c>
      <c r="H34">
        <v>20</v>
      </c>
      <c r="I34" t="s">
        <v>191</v>
      </c>
      <c r="J34">
        <v>377201</v>
      </c>
      <c r="K34">
        <v>98</v>
      </c>
      <c r="L34">
        <v>98</v>
      </c>
      <c r="M34">
        <v>77</v>
      </c>
      <c r="N34">
        <v>6</v>
      </c>
      <c r="O34">
        <v>15</v>
      </c>
      <c r="P34">
        <v>0</v>
      </c>
      <c r="Q34">
        <v>186</v>
      </c>
      <c r="R34">
        <v>164.5</v>
      </c>
      <c r="S34">
        <v>15.3</v>
      </c>
      <c r="T34">
        <v>88.4</v>
      </c>
      <c r="U34" t="s">
        <v>75</v>
      </c>
      <c r="V34">
        <f>2*SUMIF('Sponsorship Bills'!G:G,'House Detail'!J34,'Sponsorship Bills'!I:I)</f>
        <v>0</v>
      </c>
      <c r="W34">
        <f>0.5*SUMIF('Sponsorship Bills'!H:H,"*"&amp;'House Detail'!J34&amp;"*",'Sponsorship Bills'!I:I)</f>
        <v>5</v>
      </c>
      <c r="X34">
        <f t="shared" si="1"/>
        <v>5</v>
      </c>
      <c r="Y34">
        <f t="shared" si="2"/>
        <v>2.7</v>
      </c>
      <c r="Z34">
        <f t="shared" si="3"/>
        <v>91.10000000000001</v>
      </c>
      <c r="AA34" t="s">
        <v>75</v>
      </c>
      <c r="AB34" s="6" t="str">
        <f t="shared" si="4"/>
        <v>http://gcm.io/Legislator/377201</v>
      </c>
    </row>
    <row r="35" spans="1:28" ht="15">
      <c r="A35" t="s">
        <v>192</v>
      </c>
      <c r="B35" t="str">
        <f t="shared" si="0"/>
        <v>Gregory Hill</v>
      </c>
      <c r="C35" t="s">
        <v>193</v>
      </c>
      <c r="D35" t="s">
        <v>194</v>
      </c>
      <c r="E35" t="s">
        <v>195</v>
      </c>
      <c r="F35" t="s">
        <v>26</v>
      </c>
      <c r="G35" t="s">
        <v>27</v>
      </c>
      <c r="H35">
        <v>3</v>
      </c>
      <c r="I35" t="s">
        <v>196</v>
      </c>
      <c r="J35">
        <v>376948</v>
      </c>
      <c r="K35">
        <v>98</v>
      </c>
      <c r="L35">
        <v>98</v>
      </c>
      <c r="M35">
        <v>83</v>
      </c>
      <c r="N35">
        <v>10</v>
      </c>
      <c r="O35">
        <v>5</v>
      </c>
      <c r="P35">
        <v>0</v>
      </c>
      <c r="Q35">
        <v>186</v>
      </c>
      <c r="R35">
        <v>165</v>
      </c>
      <c r="S35">
        <v>5.1</v>
      </c>
      <c r="T35">
        <v>88.7</v>
      </c>
      <c r="U35" t="s">
        <v>75</v>
      </c>
      <c r="V35">
        <f>2*SUMIF('Sponsorship Bills'!G:G,'House Detail'!J35,'Sponsorship Bills'!I:I)</f>
        <v>2</v>
      </c>
      <c r="W35">
        <f>0.5*SUMIF('Sponsorship Bills'!H:H,"*"&amp;'House Detail'!J35&amp;"*",'Sponsorship Bills'!I:I)</f>
        <v>2.5</v>
      </c>
      <c r="X35">
        <f t="shared" si="1"/>
        <v>4.5</v>
      </c>
      <c r="Y35">
        <f t="shared" si="2"/>
        <v>2.4</v>
      </c>
      <c r="Z35">
        <f t="shared" si="3"/>
        <v>91.10000000000001</v>
      </c>
      <c r="AA35" t="s">
        <v>75</v>
      </c>
      <c r="AB35" s="6" t="str">
        <f t="shared" si="4"/>
        <v>http://gcm.io/Legislator/376948</v>
      </c>
    </row>
    <row r="36" spans="1:28" ht="15">
      <c r="A36" t="s">
        <v>197</v>
      </c>
      <c r="B36" t="str">
        <f t="shared" si="0"/>
        <v>Lawrence Kappler</v>
      </c>
      <c r="C36" t="s">
        <v>198</v>
      </c>
      <c r="D36" t="s">
        <v>199</v>
      </c>
      <c r="E36" t="s">
        <v>200</v>
      </c>
      <c r="F36" t="s">
        <v>26</v>
      </c>
      <c r="G36" t="s">
        <v>34</v>
      </c>
      <c r="H36">
        <v>3</v>
      </c>
      <c r="I36" t="s">
        <v>201</v>
      </c>
      <c r="J36">
        <v>376739</v>
      </c>
      <c r="K36">
        <v>98</v>
      </c>
      <c r="L36">
        <v>98</v>
      </c>
      <c r="M36">
        <v>89</v>
      </c>
      <c r="N36">
        <v>9</v>
      </c>
      <c r="O36">
        <v>0</v>
      </c>
      <c r="P36">
        <v>0</v>
      </c>
      <c r="Q36">
        <v>186</v>
      </c>
      <c r="R36">
        <v>169</v>
      </c>
      <c r="S36">
        <v>0</v>
      </c>
      <c r="T36">
        <v>90.9</v>
      </c>
      <c r="U36" t="s">
        <v>75</v>
      </c>
      <c r="V36">
        <f>2*SUMIF('Sponsorship Bills'!G:G,'House Detail'!J36,'Sponsorship Bills'!I:I)</f>
        <v>0</v>
      </c>
      <c r="W36">
        <f>0.5*SUMIF('Sponsorship Bills'!H:H,"*"&amp;'House Detail'!J36&amp;"*",'Sponsorship Bills'!I:I)</f>
        <v>0</v>
      </c>
      <c r="X36">
        <f t="shared" si="1"/>
        <v>0</v>
      </c>
      <c r="Y36">
        <f t="shared" si="2"/>
        <v>0</v>
      </c>
      <c r="Z36">
        <f t="shared" si="3"/>
        <v>90.9</v>
      </c>
      <c r="AA36" t="s">
        <v>75</v>
      </c>
      <c r="AB36" s="6" t="str">
        <f t="shared" si="4"/>
        <v>http://gcm.io/Legislator/376739</v>
      </c>
    </row>
    <row r="37" spans="1:28" ht="15">
      <c r="A37" t="s">
        <v>202</v>
      </c>
      <c r="B37" t="str">
        <f t="shared" si="0"/>
        <v>David Murotake</v>
      </c>
      <c r="C37" t="s">
        <v>203</v>
      </c>
      <c r="D37" t="s">
        <v>204</v>
      </c>
      <c r="E37" t="s">
        <v>205</v>
      </c>
      <c r="F37" t="s">
        <v>26</v>
      </c>
      <c r="G37" t="s">
        <v>41</v>
      </c>
      <c r="H37">
        <v>32</v>
      </c>
      <c r="I37" t="s">
        <v>206</v>
      </c>
      <c r="J37">
        <v>377151</v>
      </c>
      <c r="K37">
        <v>98</v>
      </c>
      <c r="L37">
        <v>98</v>
      </c>
      <c r="M37">
        <v>83</v>
      </c>
      <c r="N37">
        <v>4</v>
      </c>
      <c r="O37">
        <v>11</v>
      </c>
      <c r="P37">
        <v>0</v>
      </c>
      <c r="Q37">
        <v>186</v>
      </c>
      <c r="R37">
        <v>166.5</v>
      </c>
      <c r="S37">
        <v>11.2</v>
      </c>
      <c r="T37">
        <v>89.5</v>
      </c>
      <c r="U37" t="s">
        <v>75</v>
      </c>
      <c r="V37">
        <f>2*SUMIF('Sponsorship Bills'!G:G,'House Detail'!J37,'Sponsorship Bills'!I:I)</f>
        <v>2</v>
      </c>
      <c r="W37">
        <f>0.5*SUMIF('Sponsorship Bills'!H:H,"*"&amp;'House Detail'!J37&amp;"*",'Sponsorship Bills'!I:I)</f>
        <v>0.5</v>
      </c>
      <c r="X37">
        <f t="shared" si="1"/>
        <v>2.5</v>
      </c>
      <c r="Y37">
        <f t="shared" si="2"/>
        <v>1.3</v>
      </c>
      <c r="Z37">
        <f t="shared" si="3"/>
        <v>90.8</v>
      </c>
      <c r="AA37" t="s">
        <v>75</v>
      </c>
      <c r="AB37" s="6" t="str">
        <f t="shared" si="4"/>
        <v>http://gcm.io/Legislator/377151</v>
      </c>
    </row>
    <row r="38" spans="1:28" ht="15">
      <c r="A38" t="s">
        <v>207</v>
      </c>
      <c r="B38" t="str">
        <f t="shared" si="0"/>
        <v>Kimberly Rice</v>
      </c>
      <c r="C38" t="s">
        <v>208</v>
      </c>
      <c r="D38" t="s">
        <v>209</v>
      </c>
      <c r="E38" t="s">
        <v>210</v>
      </c>
      <c r="F38" t="s">
        <v>26</v>
      </c>
      <c r="G38" t="s">
        <v>41</v>
      </c>
      <c r="H38">
        <v>37</v>
      </c>
      <c r="I38" t="s">
        <v>211</v>
      </c>
      <c r="J38">
        <v>377259</v>
      </c>
      <c r="K38">
        <v>98</v>
      </c>
      <c r="L38">
        <v>98</v>
      </c>
      <c r="M38">
        <v>84</v>
      </c>
      <c r="N38">
        <v>9</v>
      </c>
      <c r="O38">
        <v>5</v>
      </c>
      <c r="P38">
        <v>0</v>
      </c>
      <c r="Q38">
        <v>186</v>
      </c>
      <c r="R38">
        <v>164.5</v>
      </c>
      <c r="S38">
        <v>5.1</v>
      </c>
      <c r="T38">
        <v>88.4</v>
      </c>
      <c r="U38" t="s">
        <v>75</v>
      </c>
      <c r="V38">
        <f>2*SUMIF('Sponsorship Bills'!G:G,'House Detail'!J38,'Sponsorship Bills'!I:I)</f>
        <v>2</v>
      </c>
      <c r="W38">
        <f>0.5*SUMIF('Sponsorship Bills'!H:H,"*"&amp;'House Detail'!J38&amp;"*",'Sponsorship Bills'!I:I)</f>
        <v>2.5</v>
      </c>
      <c r="X38">
        <f t="shared" si="1"/>
        <v>4.5</v>
      </c>
      <c r="Y38">
        <f t="shared" si="2"/>
        <v>2.4</v>
      </c>
      <c r="Z38">
        <f t="shared" si="3"/>
        <v>90.80000000000001</v>
      </c>
      <c r="AA38" t="s">
        <v>75</v>
      </c>
      <c r="AB38" s="6" t="str">
        <f t="shared" si="4"/>
        <v>http://gcm.io/Legislator/377259</v>
      </c>
    </row>
    <row r="39" spans="1:28" ht="15">
      <c r="A39" t="s">
        <v>212</v>
      </c>
      <c r="B39" t="str">
        <f t="shared" si="0"/>
        <v>James Spillane</v>
      </c>
      <c r="C39" t="s">
        <v>213</v>
      </c>
      <c r="D39" t="s">
        <v>83</v>
      </c>
      <c r="E39" t="s">
        <v>214</v>
      </c>
      <c r="F39" t="s">
        <v>26</v>
      </c>
      <c r="G39" t="s">
        <v>34</v>
      </c>
      <c r="H39">
        <v>2</v>
      </c>
      <c r="I39" t="s">
        <v>215</v>
      </c>
      <c r="J39">
        <v>377264</v>
      </c>
      <c r="K39">
        <v>98</v>
      </c>
      <c r="L39">
        <v>98</v>
      </c>
      <c r="M39">
        <v>74</v>
      </c>
      <c r="N39">
        <v>4</v>
      </c>
      <c r="O39">
        <v>20</v>
      </c>
      <c r="P39">
        <v>0</v>
      </c>
      <c r="Q39">
        <v>186</v>
      </c>
      <c r="R39">
        <v>160</v>
      </c>
      <c r="S39">
        <v>20.4</v>
      </c>
      <c r="T39">
        <v>86</v>
      </c>
      <c r="U39" t="s">
        <v>216</v>
      </c>
      <c r="V39">
        <f>2*SUMIF('Sponsorship Bills'!G:G,'House Detail'!J39,'Sponsorship Bills'!I:I)</f>
        <v>6</v>
      </c>
      <c r="W39">
        <f>0.5*SUMIF('Sponsorship Bills'!H:H,"*"&amp;'House Detail'!J39&amp;"*",'Sponsorship Bills'!I:I)</f>
        <v>3</v>
      </c>
      <c r="X39">
        <f t="shared" si="1"/>
        <v>9</v>
      </c>
      <c r="Y39">
        <f t="shared" si="2"/>
        <v>4.8</v>
      </c>
      <c r="Z39">
        <f t="shared" si="3"/>
        <v>90.8</v>
      </c>
      <c r="AA39" t="s">
        <v>75</v>
      </c>
      <c r="AB39" s="6" t="str">
        <f t="shared" si="4"/>
        <v>http://gcm.io/Legislator/377264</v>
      </c>
    </row>
    <row r="40" spans="1:28" ht="15">
      <c r="A40" t="s">
        <v>217</v>
      </c>
      <c r="B40" t="str">
        <f t="shared" si="0"/>
        <v>Rick Christie</v>
      </c>
      <c r="C40" t="s">
        <v>218</v>
      </c>
      <c r="D40" t="s">
        <v>219</v>
      </c>
      <c r="E40" t="s">
        <v>220</v>
      </c>
      <c r="F40" t="s">
        <v>26</v>
      </c>
      <c r="G40" t="s">
        <v>41</v>
      </c>
      <c r="H40">
        <v>6</v>
      </c>
      <c r="I40" t="s">
        <v>221</v>
      </c>
      <c r="J40">
        <v>377214</v>
      </c>
      <c r="K40">
        <v>98</v>
      </c>
      <c r="L40">
        <v>98</v>
      </c>
      <c r="M40">
        <v>84</v>
      </c>
      <c r="N40">
        <v>9</v>
      </c>
      <c r="O40">
        <v>5</v>
      </c>
      <c r="P40">
        <v>0</v>
      </c>
      <c r="Q40">
        <v>186</v>
      </c>
      <c r="R40">
        <v>168</v>
      </c>
      <c r="S40">
        <v>5.1</v>
      </c>
      <c r="T40">
        <v>90.3</v>
      </c>
      <c r="U40" t="s">
        <v>75</v>
      </c>
      <c r="V40">
        <f>2*SUMIF('Sponsorship Bills'!G:G,'House Detail'!J40,'Sponsorship Bills'!I:I)</f>
        <v>0</v>
      </c>
      <c r="W40">
        <f>0.5*SUMIF('Sponsorship Bills'!H:H,"*"&amp;'House Detail'!J40&amp;"*",'Sponsorship Bills'!I:I)</f>
        <v>0.5</v>
      </c>
      <c r="X40">
        <f t="shared" si="1"/>
        <v>0.5</v>
      </c>
      <c r="Y40">
        <f t="shared" si="2"/>
        <v>0.3</v>
      </c>
      <c r="Z40">
        <f t="shared" si="3"/>
        <v>90.6</v>
      </c>
      <c r="AA40" t="s">
        <v>75</v>
      </c>
      <c r="AB40" s="6" t="str">
        <f t="shared" si="4"/>
        <v>http://gcm.io/Legislator/377214</v>
      </c>
    </row>
    <row r="41" spans="1:28" ht="15">
      <c r="A41" t="s">
        <v>222</v>
      </c>
      <c r="B41" t="str">
        <f t="shared" si="0"/>
        <v>Leon Rideout</v>
      </c>
      <c r="C41" t="s">
        <v>223</v>
      </c>
      <c r="D41" t="s">
        <v>224</v>
      </c>
      <c r="E41" t="s">
        <v>225</v>
      </c>
      <c r="F41" t="s">
        <v>26</v>
      </c>
      <c r="G41" t="s">
        <v>226</v>
      </c>
      <c r="H41">
        <v>7</v>
      </c>
      <c r="I41" t="s">
        <v>227</v>
      </c>
      <c r="J41">
        <v>377162</v>
      </c>
      <c r="K41">
        <v>98</v>
      </c>
      <c r="L41">
        <v>98</v>
      </c>
      <c r="M41">
        <v>84</v>
      </c>
      <c r="N41">
        <v>14</v>
      </c>
      <c r="O41">
        <v>0</v>
      </c>
      <c r="P41">
        <v>0</v>
      </c>
      <c r="Q41">
        <v>186</v>
      </c>
      <c r="R41">
        <v>164</v>
      </c>
      <c r="S41">
        <v>0</v>
      </c>
      <c r="T41">
        <v>88.2</v>
      </c>
      <c r="U41" t="s">
        <v>75</v>
      </c>
      <c r="V41">
        <f>2*SUMIF('Sponsorship Bills'!G:G,'House Detail'!J41,'Sponsorship Bills'!I:I)</f>
        <v>2</v>
      </c>
      <c r="W41">
        <f>0.5*SUMIF('Sponsorship Bills'!H:H,"*"&amp;'House Detail'!J41&amp;"*",'Sponsorship Bills'!I:I)</f>
        <v>2.5</v>
      </c>
      <c r="X41">
        <f t="shared" si="1"/>
        <v>4.5</v>
      </c>
      <c r="Y41">
        <f t="shared" si="2"/>
        <v>2.4</v>
      </c>
      <c r="Z41">
        <f t="shared" si="3"/>
        <v>90.60000000000001</v>
      </c>
      <c r="AA41" t="s">
        <v>75</v>
      </c>
      <c r="AB41" s="6" t="str">
        <f t="shared" si="4"/>
        <v>http://gcm.io/Legislator/377162</v>
      </c>
    </row>
    <row r="42" spans="1:28" ht="15">
      <c r="A42" t="s">
        <v>228</v>
      </c>
      <c r="B42" t="str">
        <f t="shared" si="0"/>
        <v>Alfred Baldasaro</v>
      </c>
      <c r="C42" t="s">
        <v>229</v>
      </c>
      <c r="D42" t="s">
        <v>230</v>
      </c>
      <c r="E42" t="s">
        <v>231</v>
      </c>
      <c r="F42" t="s">
        <v>26</v>
      </c>
      <c r="G42" t="s">
        <v>34</v>
      </c>
      <c r="H42">
        <v>5</v>
      </c>
      <c r="I42" t="s">
        <v>232</v>
      </c>
      <c r="J42">
        <v>376740</v>
      </c>
      <c r="K42">
        <v>98</v>
      </c>
      <c r="L42">
        <v>98</v>
      </c>
      <c r="M42">
        <v>75</v>
      </c>
      <c r="N42">
        <v>5</v>
      </c>
      <c r="O42">
        <v>18</v>
      </c>
      <c r="P42">
        <v>0</v>
      </c>
      <c r="Q42">
        <v>186</v>
      </c>
      <c r="R42">
        <v>165</v>
      </c>
      <c r="S42">
        <v>18.4</v>
      </c>
      <c r="T42">
        <v>88.7</v>
      </c>
      <c r="U42" t="s">
        <v>75</v>
      </c>
      <c r="V42">
        <f>2*SUMIF('Sponsorship Bills'!G:G,'House Detail'!J42,'Sponsorship Bills'!I:I)</f>
        <v>0</v>
      </c>
      <c r="W42">
        <f>0.5*SUMIF('Sponsorship Bills'!H:H,"*"&amp;'House Detail'!J42&amp;"*",'Sponsorship Bills'!I:I)</f>
        <v>3</v>
      </c>
      <c r="X42">
        <f t="shared" si="1"/>
        <v>3</v>
      </c>
      <c r="Y42">
        <f t="shared" si="2"/>
        <v>1.6</v>
      </c>
      <c r="Z42">
        <f t="shared" si="3"/>
        <v>90.3</v>
      </c>
      <c r="AA42" t="s">
        <v>75</v>
      </c>
      <c r="AB42" s="6" t="str">
        <f t="shared" si="4"/>
        <v>http://gcm.io/Legislator/376740</v>
      </c>
    </row>
    <row r="43" spans="1:28" ht="15">
      <c r="A43" t="s">
        <v>233</v>
      </c>
      <c r="B43" t="str">
        <f t="shared" si="0"/>
        <v>Eric Schleien</v>
      </c>
      <c r="C43" t="s">
        <v>234</v>
      </c>
      <c r="D43" t="s">
        <v>129</v>
      </c>
      <c r="E43" t="s">
        <v>235</v>
      </c>
      <c r="F43" t="s">
        <v>26</v>
      </c>
      <c r="G43" t="s">
        <v>41</v>
      </c>
      <c r="H43">
        <v>37</v>
      </c>
      <c r="I43" t="s">
        <v>211</v>
      </c>
      <c r="J43">
        <v>377261</v>
      </c>
      <c r="K43">
        <v>98</v>
      </c>
      <c r="L43">
        <v>98</v>
      </c>
      <c r="M43">
        <v>63</v>
      </c>
      <c r="N43">
        <v>0</v>
      </c>
      <c r="O43">
        <v>35</v>
      </c>
      <c r="P43">
        <v>0</v>
      </c>
      <c r="Q43">
        <v>186</v>
      </c>
      <c r="R43">
        <v>156</v>
      </c>
      <c r="S43">
        <v>35.7</v>
      </c>
      <c r="T43">
        <v>83.9</v>
      </c>
      <c r="U43" t="s">
        <v>216</v>
      </c>
      <c r="V43">
        <f>2*SUMIF('Sponsorship Bills'!G:G,'House Detail'!J43,'Sponsorship Bills'!I:I)</f>
        <v>10</v>
      </c>
      <c r="W43">
        <f>0.5*SUMIF('Sponsorship Bills'!H:H,"*"&amp;'House Detail'!J43&amp;"*",'Sponsorship Bills'!I:I)</f>
        <v>1.5</v>
      </c>
      <c r="X43">
        <f t="shared" si="1"/>
        <v>11.5</v>
      </c>
      <c r="Y43">
        <f t="shared" si="2"/>
        <v>6.2</v>
      </c>
      <c r="Z43">
        <f t="shared" si="3"/>
        <v>90.10000000000001</v>
      </c>
      <c r="AA43" t="s">
        <v>75</v>
      </c>
      <c r="AB43" s="6" t="str">
        <f t="shared" si="4"/>
        <v>http://gcm.io/Legislator/377261</v>
      </c>
    </row>
    <row r="44" spans="1:28" ht="15">
      <c r="A44" t="s">
        <v>236</v>
      </c>
      <c r="B44" t="str">
        <f t="shared" si="0"/>
        <v>Eric Estevez</v>
      </c>
      <c r="C44" t="s">
        <v>237</v>
      </c>
      <c r="D44" t="s">
        <v>129</v>
      </c>
      <c r="E44" t="s">
        <v>238</v>
      </c>
      <c r="F44" t="s">
        <v>26</v>
      </c>
      <c r="G44" t="s">
        <v>41</v>
      </c>
      <c r="H44">
        <v>37</v>
      </c>
      <c r="I44" t="s">
        <v>211</v>
      </c>
      <c r="J44">
        <v>377223</v>
      </c>
      <c r="K44">
        <v>98</v>
      </c>
      <c r="L44">
        <v>98</v>
      </c>
      <c r="M44">
        <v>83</v>
      </c>
      <c r="N44">
        <v>9</v>
      </c>
      <c r="O44">
        <v>6</v>
      </c>
      <c r="P44">
        <v>0</v>
      </c>
      <c r="Q44">
        <v>186</v>
      </c>
      <c r="R44">
        <v>167.5</v>
      </c>
      <c r="S44">
        <v>6.1</v>
      </c>
      <c r="T44">
        <v>90.1</v>
      </c>
      <c r="U44" t="s">
        <v>75</v>
      </c>
      <c r="V44">
        <f>2*SUMIF('Sponsorship Bills'!G:G,'House Detail'!J44,'Sponsorship Bills'!I:I)</f>
        <v>0</v>
      </c>
      <c r="W44">
        <f>0.5*SUMIF('Sponsorship Bills'!H:H,"*"&amp;'House Detail'!J44&amp;"*",'Sponsorship Bills'!I:I)</f>
        <v>-0.5</v>
      </c>
      <c r="X44">
        <f t="shared" si="1"/>
        <v>-0.5</v>
      </c>
      <c r="Y44">
        <f t="shared" si="2"/>
        <v>-0.3</v>
      </c>
      <c r="Z44">
        <f t="shared" si="3"/>
        <v>89.8</v>
      </c>
      <c r="AA44" t="s">
        <v>75</v>
      </c>
      <c r="AB44" s="6" t="str">
        <f t="shared" si="4"/>
        <v>http://gcm.io/Legislator/377223</v>
      </c>
    </row>
    <row r="45" spans="1:28" ht="15">
      <c r="A45" t="s">
        <v>239</v>
      </c>
      <c r="B45" t="str">
        <f t="shared" si="0"/>
        <v>Kurt Wuelper</v>
      </c>
      <c r="C45" t="s">
        <v>240</v>
      </c>
      <c r="D45" t="s">
        <v>241</v>
      </c>
      <c r="E45" t="s">
        <v>242</v>
      </c>
      <c r="F45" t="s">
        <v>26</v>
      </c>
      <c r="G45" t="s">
        <v>58</v>
      </c>
      <c r="H45">
        <v>3</v>
      </c>
      <c r="I45" t="s">
        <v>243</v>
      </c>
      <c r="J45">
        <v>377277</v>
      </c>
      <c r="K45">
        <v>98</v>
      </c>
      <c r="L45">
        <v>98</v>
      </c>
      <c r="M45">
        <v>86</v>
      </c>
      <c r="N45">
        <v>12</v>
      </c>
      <c r="O45">
        <v>0</v>
      </c>
      <c r="P45">
        <v>0</v>
      </c>
      <c r="Q45">
        <v>186</v>
      </c>
      <c r="R45">
        <v>167</v>
      </c>
      <c r="S45">
        <v>0</v>
      </c>
      <c r="T45">
        <v>89.8</v>
      </c>
      <c r="U45" t="s">
        <v>75</v>
      </c>
      <c r="V45">
        <f>2*SUMIF('Sponsorship Bills'!G:G,'House Detail'!J45,'Sponsorship Bills'!I:I)</f>
        <v>0</v>
      </c>
      <c r="W45">
        <f>0.5*SUMIF('Sponsorship Bills'!H:H,"*"&amp;'House Detail'!J45&amp;"*",'Sponsorship Bills'!I:I)</f>
        <v>0</v>
      </c>
      <c r="X45">
        <f t="shared" si="1"/>
        <v>0</v>
      </c>
      <c r="Y45">
        <f t="shared" si="2"/>
        <v>0</v>
      </c>
      <c r="Z45">
        <f t="shared" si="3"/>
        <v>89.8</v>
      </c>
      <c r="AA45" t="s">
        <v>75</v>
      </c>
      <c r="AB45" s="6" t="str">
        <f t="shared" si="4"/>
        <v>http://gcm.io/Legislator/377277</v>
      </c>
    </row>
    <row r="46" spans="1:28" ht="15">
      <c r="A46" t="s">
        <v>244</v>
      </c>
      <c r="B46" t="str">
        <f t="shared" si="0"/>
        <v>Bill Kuch</v>
      </c>
      <c r="C46" t="s">
        <v>245</v>
      </c>
      <c r="D46" t="s">
        <v>246</v>
      </c>
      <c r="E46" t="s">
        <v>247</v>
      </c>
      <c r="F46" t="s">
        <v>26</v>
      </c>
      <c r="G46" t="s">
        <v>27</v>
      </c>
      <c r="H46">
        <v>23</v>
      </c>
      <c r="I46" t="s">
        <v>28</v>
      </c>
      <c r="J46">
        <v>377244</v>
      </c>
      <c r="K46">
        <v>98</v>
      </c>
      <c r="L46">
        <v>98</v>
      </c>
      <c r="M46">
        <v>85</v>
      </c>
      <c r="N46">
        <v>13</v>
      </c>
      <c r="O46">
        <v>0</v>
      </c>
      <c r="P46">
        <v>0</v>
      </c>
      <c r="Q46">
        <v>186</v>
      </c>
      <c r="R46">
        <v>166</v>
      </c>
      <c r="S46">
        <v>0</v>
      </c>
      <c r="T46">
        <v>89.2</v>
      </c>
      <c r="U46" t="s">
        <v>75</v>
      </c>
      <c r="V46">
        <f>2*SUMIF('Sponsorship Bills'!G:G,'House Detail'!J46,'Sponsorship Bills'!I:I)</f>
        <v>0</v>
      </c>
      <c r="W46">
        <f>0.5*SUMIF('Sponsorship Bills'!H:H,"*"&amp;'House Detail'!J46&amp;"*",'Sponsorship Bills'!I:I)</f>
        <v>0</v>
      </c>
      <c r="X46">
        <f t="shared" si="1"/>
        <v>0</v>
      </c>
      <c r="Y46">
        <f t="shared" si="2"/>
        <v>0</v>
      </c>
      <c r="Z46">
        <f t="shared" si="3"/>
        <v>89.2</v>
      </c>
      <c r="AA46" t="s">
        <v>75</v>
      </c>
      <c r="AB46" s="6" t="str">
        <f t="shared" si="4"/>
        <v>http://gcm.io/Legislator/377244</v>
      </c>
    </row>
    <row r="47" spans="1:28" ht="15">
      <c r="A47" t="s">
        <v>248</v>
      </c>
      <c r="B47" t="str">
        <f t="shared" si="0"/>
        <v>Laurie Sanborn</v>
      </c>
      <c r="C47" t="s">
        <v>249</v>
      </c>
      <c r="D47" t="s">
        <v>250</v>
      </c>
      <c r="E47" t="s">
        <v>251</v>
      </c>
      <c r="F47" t="s">
        <v>26</v>
      </c>
      <c r="G47" t="s">
        <v>41</v>
      </c>
      <c r="H47">
        <v>41</v>
      </c>
      <c r="I47" t="s">
        <v>252</v>
      </c>
      <c r="J47">
        <v>377016</v>
      </c>
      <c r="K47">
        <v>98</v>
      </c>
      <c r="L47">
        <v>98</v>
      </c>
      <c r="M47">
        <v>78</v>
      </c>
      <c r="N47">
        <v>10</v>
      </c>
      <c r="O47">
        <v>10</v>
      </c>
      <c r="P47">
        <v>0</v>
      </c>
      <c r="Q47">
        <v>186</v>
      </c>
      <c r="R47">
        <v>159</v>
      </c>
      <c r="S47">
        <v>10.2</v>
      </c>
      <c r="T47">
        <v>85.5</v>
      </c>
      <c r="U47" t="s">
        <v>216</v>
      </c>
      <c r="V47">
        <f>2*SUMIF('Sponsorship Bills'!G:G,'House Detail'!J47,'Sponsorship Bills'!I:I)</f>
        <v>2</v>
      </c>
      <c r="W47">
        <f>0.5*SUMIF('Sponsorship Bills'!H:H,"*"&amp;'House Detail'!J47&amp;"*",'Sponsorship Bills'!I:I)</f>
        <v>3</v>
      </c>
      <c r="X47">
        <f t="shared" si="1"/>
        <v>5</v>
      </c>
      <c r="Y47">
        <f t="shared" si="2"/>
        <v>2.7</v>
      </c>
      <c r="Z47">
        <f t="shared" si="3"/>
        <v>88.2</v>
      </c>
      <c r="AA47" t="s">
        <v>75</v>
      </c>
      <c r="AB47" s="6" t="str">
        <f t="shared" si="4"/>
        <v>http://gcm.io/Legislator/377016</v>
      </c>
    </row>
    <row r="48" spans="1:28" ht="15">
      <c r="A48" t="s">
        <v>253</v>
      </c>
      <c r="B48" t="str">
        <f t="shared" si="0"/>
        <v>Joseph Pitre</v>
      </c>
      <c r="C48" t="s">
        <v>254</v>
      </c>
      <c r="D48" t="s">
        <v>56</v>
      </c>
      <c r="E48" t="s">
        <v>255</v>
      </c>
      <c r="F48" t="s">
        <v>26</v>
      </c>
      <c r="G48" t="s">
        <v>58</v>
      </c>
      <c r="H48">
        <v>2</v>
      </c>
      <c r="I48" t="s">
        <v>256</v>
      </c>
      <c r="J48">
        <v>377005</v>
      </c>
      <c r="K48">
        <v>98</v>
      </c>
      <c r="L48">
        <v>98</v>
      </c>
      <c r="M48">
        <v>79</v>
      </c>
      <c r="N48">
        <v>9</v>
      </c>
      <c r="O48">
        <v>10</v>
      </c>
      <c r="P48">
        <v>0</v>
      </c>
      <c r="Q48">
        <v>186</v>
      </c>
      <c r="R48">
        <v>162.5</v>
      </c>
      <c r="S48">
        <v>10.2</v>
      </c>
      <c r="T48">
        <v>87.4</v>
      </c>
      <c r="U48" t="s">
        <v>75</v>
      </c>
      <c r="V48">
        <f>2*SUMIF('Sponsorship Bills'!G:G,'House Detail'!J48,'Sponsorship Bills'!I:I)</f>
        <v>0</v>
      </c>
      <c r="W48">
        <f>0.5*SUMIF('Sponsorship Bills'!H:H,"*"&amp;'House Detail'!J48&amp;"*",'Sponsorship Bills'!I:I)</f>
        <v>1</v>
      </c>
      <c r="X48">
        <f t="shared" si="1"/>
        <v>1</v>
      </c>
      <c r="Y48">
        <f t="shared" si="2"/>
        <v>0.5</v>
      </c>
      <c r="Z48">
        <f t="shared" si="3"/>
        <v>87.9</v>
      </c>
      <c r="AA48" t="s">
        <v>75</v>
      </c>
      <c r="AB48" s="6" t="str">
        <f t="shared" si="4"/>
        <v>http://gcm.io/Legislator/377005</v>
      </c>
    </row>
    <row r="49" spans="1:28" ht="15">
      <c r="A49" t="s">
        <v>257</v>
      </c>
      <c r="B49" t="str">
        <f t="shared" si="0"/>
        <v>Michael Vose</v>
      </c>
      <c r="C49" t="s">
        <v>258</v>
      </c>
      <c r="D49" t="s">
        <v>72</v>
      </c>
      <c r="E49" t="s">
        <v>259</v>
      </c>
      <c r="F49" t="s">
        <v>26</v>
      </c>
      <c r="G49" t="s">
        <v>34</v>
      </c>
      <c r="H49">
        <v>9</v>
      </c>
      <c r="I49" t="s">
        <v>260</v>
      </c>
      <c r="J49">
        <v>377272</v>
      </c>
      <c r="K49">
        <v>98</v>
      </c>
      <c r="L49">
        <v>98</v>
      </c>
      <c r="M49">
        <v>81</v>
      </c>
      <c r="N49">
        <v>5</v>
      </c>
      <c r="O49">
        <v>12</v>
      </c>
      <c r="P49">
        <v>0</v>
      </c>
      <c r="Q49">
        <v>186</v>
      </c>
      <c r="R49">
        <v>162</v>
      </c>
      <c r="S49">
        <v>12.2</v>
      </c>
      <c r="T49">
        <v>87.1</v>
      </c>
      <c r="U49" t="s">
        <v>75</v>
      </c>
      <c r="V49">
        <f>2*SUMIF('Sponsorship Bills'!G:G,'House Detail'!J49,'Sponsorship Bills'!I:I)</f>
        <v>0</v>
      </c>
      <c r="W49">
        <f>0.5*SUMIF('Sponsorship Bills'!H:H,"*"&amp;'House Detail'!J49&amp;"*",'Sponsorship Bills'!I:I)</f>
        <v>1.5</v>
      </c>
      <c r="X49">
        <f t="shared" si="1"/>
        <v>1.5</v>
      </c>
      <c r="Y49">
        <f t="shared" si="2"/>
        <v>0.8</v>
      </c>
      <c r="Z49">
        <f t="shared" si="3"/>
        <v>87.89999999999999</v>
      </c>
      <c r="AA49" t="s">
        <v>75</v>
      </c>
      <c r="AB49" s="6" t="str">
        <f t="shared" si="4"/>
        <v>http://gcm.io/Legislator/377272</v>
      </c>
    </row>
    <row r="50" spans="1:28" ht="15">
      <c r="A50" t="s">
        <v>261</v>
      </c>
      <c r="B50" t="str">
        <f t="shared" si="0"/>
        <v>Richard Marple</v>
      </c>
      <c r="C50" t="s">
        <v>262</v>
      </c>
      <c r="D50" t="s">
        <v>263</v>
      </c>
      <c r="E50" t="s">
        <v>264</v>
      </c>
      <c r="F50" t="s">
        <v>26</v>
      </c>
      <c r="G50" t="s">
        <v>27</v>
      </c>
      <c r="H50">
        <v>24</v>
      </c>
      <c r="I50" t="s">
        <v>265</v>
      </c>
      <c r="J50">
        <v>376245</v>
      </c>
      <c r="K50">
        <v>98</v>
      </c>
      <c r="L50">
        <v>98</v>
      </c>
      <c r="M50">
        <v>83</v>
      </c>
      <c r="N50">
        <v>13</v>
      </c>
      <c r="O50">
        <v>2</v>
      </c>
      <c r="P50">
        <v>0</v>
      </c>
      <c r="Q50">
        <v>186</v>
      </c>
      <c r="R50">
        <v>161</v>
      </c>
      <c r="S50">
        <v>2</v>
      </c>
      <c r="T50">
        <v>86.6</v>
      </c>
      <c r="U50" t="s">
        <v>216</v>
      </c>
      <c r="V50">
        <f>2*SUMIF('Sponsorship Bills'!G:G,'House Detail'!J50,'Sponsorship Bills'!I:I)</f>
        <v>0</v>
      </c>
      <c r="W50">
        <f>0.5*SUMIF('Sponsorship Bills'!H:H,"*"&amp;'House Detail'!J50&amp;"*",'Sponsorship Bills'!I:I)</f>
        <v>2</v>
      </c>
      <c r="X50">
        <f t="shared" si="1"/>
        <v>2</v>
      </c>
      <c r="Y50">
        <f t="shared" si="2"/>
        <v>1.1</v>
      </c>
      <c r="Z50">
        <f t="shared" si="3"/>
        <v>87.69999999999999</v>
      </c>
      <c r="AA50" t="s">
        <v>75</v>
      </c>
      <c r="AB50" s="6" t="str">
        <f t="shared" si="4"/>
        <v>http://gcm.io/Legislator/376245</v>
      </c>
    </row>
    <row r="51" spans="1:28" ht="15">
      <c r="A51" t="s">
        <v>266</v>
      </c>
      <c r="B51" t="str">
        <f t="shared" si="0"/>
        <v>Adam Schroadter</v>
      </c>
      <c r="C51" t="s">
        <v>267</v>
      </c>
      <c r="D51" t="s">
        <v>268</v>
      </c>
      <c r="E51" t="s">
        <v>269</v>
      </c>
      <c r="F51" t="s">
        <v>26</v>
      </c>
      <c r="G51" t="s">
        <v>34</v>
      </c>
      <c r="H51">
        <v>17</v>
      </c>
      <c r="I51" t="s">
        <v>270</v>
      </c>
      <c r="J51">
        <v>377020</v>
      </c>
      <c r="K51">
        <v>98</v>
      </c>
      <c r="L51">
        <v>98</v>
      </c>
      <c r="M51">
        <v>75</v>
      </c>
      <c r="N51">
        <v>6</v>
      </c>
      <c r="O51">
        <v>17</v>
      </c>
      <c r="P51">
        <v>0</v>
      </c>
      <c r="Q51">
        <v>186</v>
      </c>
      <c r="R51">
        <v>156.5</v>
      </c>
      <c r="S51">
        <v>17.3</v>
      </c>
      <c r="T51">
        <v>84.1</v>
      </c>
      <c r="U51" t="s">
        <v>216</v>
      </c>
      <c r="V51">
        <f>2*SUMIF('Sponsorship Bills'!G:G,'House Detail'!J51,'Sponsorship Bills'!I:I)</f>
        <v>6</v>
      </c>
      <c r="W51">
        <f>0.5*SUMIF('Sponsorship Bills'!H:H,"*"&amp;'House Detail'!J51&amp;"*",'Sponsorship Bills'!I:I)</f>
        <v>0.5</v>
      </c>
      <c r="X51">
        <f t="shared" si="1"/>
        <v>6.5</v>
      </c>
      <c r="Y51">
        <f t="shared" si="2"/>
        <v>3.5</v>
      </c>
      <c r="Z51">
        <f t="shared" si="3"/>
        <v>87.6</v>
      </c>
      <c r="AA51" t="s">
        <v>75</v>
      </c>
      <c r="AB51" s="6" t="str">
        <f t="shared" si="4"/>
        <v>http://gcm.io/Legislator/377020</v>
      </c>
    </row>
    <row r="52" spans="1:28" ht="15">
      <c r="A52" t="s">
        <v>271</v>
      </c>
      <c r="B52" t="str">
        <f t="shared" si="0"/>
        <v>Jordan Ulery</v>
      </c>
      <c r="C52" t="s">
        <v>272</v>
      </c>
      <c r="D52" t="s">
        <v>273</v>
      </c>
      <c r="E52" t="s">
        <v>274</v>
      </c>
      <c r="F52" t="s">
        <v>26</v>
      </c>
      <c r="G52" t="s">
        <v>41</v>
      </c>
      <c r="H52">
        <v>37</v>
      </c>
      <c r="I52" t="s">
        <v>211</v>
      </c>
      <c r="J52">
        <v>376635</v>
      </c>
      <c r="K52">
        <v>98</v>
      </c>
      <c r="L52">
        <v>98</v>
      </c>
      <c r="M52">
        <v>84</v>
      </c>
      <c r="N52">
        <v>14</v>
      </c>
      <c r="O52">
        <v>0</v>
      </c>
      <c r="P52">
        <v>0</v>
      </c>
      <c r="Q52">
        <v>186</v>
      </c>
      <c r="R52">
        <v>162</v>
      </c>
      <c r="S52">
        <v>0</v>
      </c>
      <c r="T52">
        <v>87.1</v>
      </c>
      <c r="U52" t="s">
        <v>75</v>
      </c>
      <c r="V52">
        <f>2*SUMIF('Sponsorship Bills'!G:G,'House Detail'!J52,'Sponsorship Bills'!I:I)</f>
        <v>0</v>
      </c>
      <c r="W52">
        <f>0.5*SUMIF('Sponsorship Bills'!H:H,"*"&amp;'House Detail'!J52&amp;"*",'Sponsorship Bills'!I:I)</f>
        <v>0.5</v>
      </c>
      <c r="X52">
        <f t="shared" si="1"/>
        <v>0.5</v>
      </c>
      <c r="Y52">
        <f t="shared" si="2"/>
        <v>0.3</v>
      </c>
      <c r="Z52">
        <f t="shared" si="3"/>
        <v>87.39999999999999</v>
      </c>
      <c r="AA52" t="s">
        <v>75</v>
      </c>
      <c r="AB52" s="6" t="str">
        <f t="shared" si="4"/>
        <v>http://gcm.io/Legislator/376635</v>
      </c>
    </row>
    <row r="53" spans="1:28" ht="15">
      <c r="A53" t="s">
        <v>275</v>
      </c>
      <c r="B53" t="str">
        <f t="shared" si="0"/>
        <v>Eric Johnson</v>
      </c>
      <c r="C53" t="s">
        <v>276</v>
      </c>
      <c r="D53" t="s">
        <v>129</v>
      </c>
      <c r="E53" t="s">
        <v>277</v>
      </c>
      <c r="F53" t="s">
        <v>26</v>
      </c>
      <c r="G53" t="s">
        <v>64</v>
      </c>
      <c r="H53">
        <v>7</v>
      </c>
      <c r="I53" t="s">
        <v>278</v>
      </c>
      <c r="J53">
        <v>377240</v>
      </c>
      <c r="K53">
        <v>98</v>
      </c>
      <c r="L53">
        <v>98</v>
      </c>
      <c r="M53">
        <v>78</v>
      </c>
      <c r="N53">
        <v>9</v>
      </c>
      <c r="O53">
        <v>11</v>
      </c>
      <c r="P53">
        <v>0</v>
      </c>
      <c r="Q53">
        <v>186</v>
      </c>
      <c r="R53">
        <v>161</v>
      </c>
      <c r="S53">
        <v>11.2</v>
      </c>
      <c r="T53">
        <v>86.6</v>
      </c>
      <c r="U53" t="s">
        <v>216</v>
      </c>
      <c r="V53">
        <f>2*SUMIF('Sponsorship Bills'!G:G,'House Detail'!J53,'Sponsorship Bills'!I:I)</f>
        <v>0</v>
      </c>
      <c r="W53">
        <f>0.5*SUMIF('Sponsorship Bills'!H:H,"*"&amp;'House Detail'!J53&amp;"*",'Sponsorship Bills'!I:I)</f>
        <v>0</v>
      </c>
      <c r="X53">
        <f t="shared" si="1"/>
        <v>0</v>
      </c>
      <c r="Y53">
        <f t="shared" si="2"/>
        <v>0</v>
      </c>
      <c r="Z53">
        <f t="shared" si="3"/>
        <v>86.6</v>
      </c>
      <c r="AA53" t="s">
        <v>216</v>
      </c>
      <c r="AB53" s="6" t="str">
        <f t="shared" si="4"/>
        <v>http://gcm.io/Legislator/377240</v>
      </c>
    </row>
    <row r="54" spans="1:28" ht="15">
      <c r="A54" t="s">
        <v>279</v>
      </c>
      <c r="B54" t="str">
        <f t="shared" si="0"/>
        <v>Herbert Vadney</v>
      </c>
      <c r="C54" t="s">
        <v>280</v>
      </c>
      <c r="D54" t="s">
        <v>281</v>
      </c>
      <c r="E54" t="s">
        <v>282</v>
      </c>
      <c r="F54" t="s">
        <v>26</v>
      </c>
      <c r="G54" t="s">
        <v>52</v>
      </c>
      <c r="H54">
        <v>2</v>
      </c>
      <c r="I54" t="s">
        <v>53</v>
      </c>
      <c r="J54">
        <v>377184</v>
      </c>
      <c r="K54">
        <v>98</v>
      </c>
      <c r="L54">
        <v>98</v>
      </c>
      <c r="M54">
        <v>82</v>
      </c>
      <c r="N54">
        <v>10</v>
      </c>
      <c r="O54">
        <v>6</v>
      </c>
      <c r="P54">
        <v>0</v>
      </c>
      <c r="Q54">
        <v>186</v>
      </c>
      <c r="R54">
        <v>161</v>
      </c>
      <c r="S54">
        <v>6.1</v>
      </c>
      <c r="T54">
        <v>86.6</v>
      </c>
      <c r="U54" t="s">
        <v>216</v>
      </c>
      <c r="V54">
        <f>2*SUMIF('Sponsorship Bills'!G:G,'House Detail'!J54,'Sponsorship Bills'!I:I)</f>
        <v>0</v>
      </c>
      <c r="W54">
        <f>0.5*SUMIF('Sponsorship Bills'!H:H,"*"&amp;'House Detail'!J54&amp;"*",'Sponsorship Bills'!I:I)</f>
        <v>0</v>
      </c>
      <c r="X54">
        <f t="shared" si="1"/>
        <v>0</v>
      </c>
      <c r="Y54">
        <f t="shared" si="2"/>
        <v>0</v>
      </c>
      <c r="Z54">
        <f t="shared" si="3"/>
        <v>86.6</v>
      </c>
      <c r="AA54" t="s">
        <v>216</v>
      </c>
      <c r="AB54" s="6" t="str">
        <f t="shared" si="4"/>
        <v>http://gcm.io/Legislator/377184</v>
      </c>
    </row>
    <row r="55" spans="1:28" ht="15">
      <c r="A55" t="s">
        <v>283</v>
      </c>
      <c r="B55" t="str">
        <f t="shared" si="0"/>
        <v>John Martin</v>
      </c>
      <c r="C55" t="s">
        <v>284</v>
      </c>
      <c r="D55" t="s">
        <v>39</v>
      </c>
      <c r="E55" t="s">
        <v>285</v>
      </c>
      <c r="F55" t="s">
        <v>26</v>
      </c>
      <c r="G55" t="s">
        <v>27</v>
      </c>
      <c r="H55">
        <v>23</v>
      </c>
      <c r="I55" t="s">
        <v>28</v>
      </c>
      <c r="J55">
        <v>377248</v>
      </c>
      <c r="K55">
        <v>98</v>
      </c>
      <c r="L55">
        <v>98</v>
      </c>
      <c r="M55">
        <v>80</v>
      </c>
      <c r="N55">
        <v>11</v>
      </c>
      <c r="O55">
        <v>7</v>
      </c>
      <c r="P55">
        <v>0</v>
      </c>
      <c r="Q55">
        <v>186</v>
      </c>
      <c r="R55">
        <v>160.5</v>
      </c>
      <c r="S55">
        <v>7.1</v>
      </c>
      <c r="T55">
        <v>86.3</v>
      </c>
      <c r="U55" t="s">
        <v>216</v>
      </c>
      <c r="V55">
        <f>2*SUMIF('Sponsorship Bills'!G:G,'House Detail'!J55,'Sponsorship Bills'!I:I)</f>
        <v>0</v>
      </c>
      <c r="W55">
        <f>0.5*SUMIF('Sponsorship Bills'!H:H,"*"&amp;'House Detail'!J55&amp;"*",'Sponsorship Bills'!I:I)</f>
        <v>0</v>
      </c>
      <c r="X55">
        <f t="shared" si="1"/>
        <v>0</v>
      </c>
      <c r="Y55">
        <f t="shared" si="2"/>
        <v>0</v>
      </c>
      <c r="Z55">
        <f t="shared" si="3"/>
        <v>86.3</v>
      </c>
      <c r="AA55" t="s">
        <v>216</v>
      </c>
      <c r="AB55" s="6" t="str">
        <f t="shared" si="4"/>
        <v>http://gcm.io/Legislator/377248</v>
      </c>
    </row>
    <row r="56" spans="1:28" ht="15">
      <c r="A56" t="s">
        <v>286</v>
      </c>
      <c r="B56" t="str">
        <f t="shared" si="0"/>
        <v>Joe Duarte</v>
      </c>
      <c r="C56" t="s">
        <v>287</v>
      </c>
      <c r="D56" t="s">
        <v>288</v>
      </c>
      <c r="E56" t="s">
        <v>289</v>
      </c>
      <c r="F56" t="s">
        <v>26</v>
      </c>
      <c r="G56" t="s">
        <v>34</v>
      </c>
      <c r="H56">
        <v>2</v>
      </c>
      <c r="I56" t="s">
        <v>215</v>
      </c>
      <c r="J56">
        <v>376933</v>
      </c>
      <c r="K56">
        <v>98</v>
      </c>
      <c r="L56">
        <v>98</v>
      </c>
      <c r="M56">
        <v>75</v>
      </c>
      <c r="N56">
        <v>7</v>
      </c>
      <c r="O56">
        <v>16</v>
      </c>
      <c r="P56">
        <v>0</v>
      </c>
      <c r="Q56">
        <v>186</v>
      </c>
      <c r="R56">
        <v>158</v>
      </c>
      <c r="S56">
        <v>16.3</v>
      </c>
      <c r="T56">
        <v>84.9</v>
      </c>
      <c r="U56" t="s">
        <v>216</v>
      </c>
      <c r="V56">
        <f>2*SUMIF('Sponsorship Bills'!G:G,'House Detail'!J56,'Sponsorship Bills'!I:I)</f>
        <v>0</v>
      </c>
      <c r="W56">
        <f>0.5*SUMIF('Sponsorship Bills'!H:H,"*"&amp;'House Detail'!J56&amp;"*",'Sponsorship Bills'!I:I)</f>
        <v>2</v>
      </c>
      <c r="X56">
        <f t="shared" si="1"/>
        <v>2</v>
      </c>
      <c r="Y56">
        <f t="shared" si="2"/>
        <v>1.1</v>
      </c>
      <c r="Z56">
        <f t="shared" si="3"/>
        <v>86</v>
      </c>
      <c r="AA56" t="s">
        <v>216</v>
      </c>
      <c r="AB56" s="6" t="str">
        <f t="shared" si="4"/>
        <v>http://gcm.io/Legislator/376933</v>
      </c>
    </row>
    <row r="57" spans="1:28" ht="15">
      <c r="A57" t="s">
        <v>290</v>
      </c>
      <c r="B57" t="str">
        <f t="shared" si="0"/>
        <v>Raymond Howard</v>
      </c>
      <c r="C57" t="s">
        <v>291</v>
      </c>
      <c r="D57" t="s">
        <v>292</v>
      </c>
      <c r="E57" t="s">
        <v>293</v>
      </c>
      <c r="F57" t="s">
        <v>26</v>
      </c>
      <c r="G57" t="s">
        <v>52</v>
      </c>
      <c r="H57">
        <v>8</v>
      </c>
      <c r="I57" t="s">
        <v>294</v>
      </c>
      <c r="J57">
        <v>377237</v>
      </c>
      <c r="K57">
        <v>98</v>
      </c>
      <c r="L57">
        <v>98</v>
      </c>
      <c r="M57">
        <v>77</v>
      </c>
      <c r="N57">
        <v>7</v>
      </c>
      <c r="O57">
        <v>14</v>
      </c>
      <c r="P57">
        <v>0</v>
      </c>
      <c r="Q57">
        <v>186</v>
      </c>
      <c r="R57">
        <v>160</v>
      </c>
      <c r="S57">
        <v>14.3</v>
      </c>
      <c r="T57">
        <v>86</v>
      </c>
      <c r="U57" t="s">
        <v>216</v>
      </c>
      <c r="V57">
        <f>2*SUMIF('Sponsorship Bills'!G:G,'House Detail'!J57,'Sponsorship Bills'!I:I)</f>
        <v>0</v>
      </c>
      <c r="W57">
        <f>0.5*SUMIF('Sponsorship Bills'!H:H,"*"&amp;'House Detail'!J57&amp;"*",'Sponsorship Bills'!I:I)</f>
        <v>0</v>
      </c>
      <c r="X57">
        <f t="shared" si="1"/>
        <v>0</v>
      </c>
      <c r="Y57">
        <f t="shared" si="2"/>
        <v>0</v>
      </c>
      <c r="Z57">
        <f t="shared" si="3"/>
        <v>86</v>
      </c>
      <c r="AA57" t="s">
        <v>216</v>
      </c>
      <c r="AB57" s="6" t="str">
        <f t="shared" si="4"/>
        <v>http://gcm.io/Legislator/377237</v>
      </c>
    </row>
    <row r="58" spans="1:28" ht="15">
      <c r="A58" t="s">
        <v>295</v>
      </c>
      <c r="B58" t="str">
        <f t="shared" si="0"/>
        <v>Valerie Fraser</v>
      </c>
      <c r="C58" t="s">
        <v>296</v>
      </c>
      <c r="D58" t="s">
        <v>297</v>
      </c>
      <c r="E58" t="s">
        <v>298</v>
      </c>
      <c r="F58" t="s">
        <v>26</v>
      </c>
      <c r="G58" t="s">
        <v>52</v>
      </c>
      <c r="H58">
        <v>1</v>
      </c>
      <c r="I58" t="s">
        <v>299</v>
      </c>
      <c r="J58">
        <v>377227</v>
      </c>
      <c r="K58">
        <v>98</v>
      </c>
      <c r="L58">
        <v>98</v>
      </c>
      <c r="M58">
        <v>84</v>
      </c>
      <c r="N58">
        <v>14</v>
      </c>
      <c r="O58">
        <v>0</v>
      </c>
      <c r="P58">
        <v>0</v>
      </c>
      <c r="Q58">
        <v>186</v>
      </c>
      <c r="R58">
        <v>159</v>
      </c>
      <c r="S58">
        <v>0</v>
      </c>
      <c r="T58">
        <v>85.5</v>
      </c>
      <c r="U58" t="s">
        <v>216</v>
      </c>
      <c r="V58">
        <f>2*SUMIF('Sponsorship Bills'!G:G,'House Detail'!J58,'Sponsorship Bills'!I:I)</f>
        <v>0</v>
      </c>
      <c r="W58">
        <f>0.5*SUMIF('Sponsorship Bills'!H:H,"*"&amp;'House Detail'!J58&amp;"*",'Sponsorship Bills'!I:I)</f>
        <v>0.5</v>
      </c>
      <c r="X58">
        <f t="shared" si="1"/>
        <v>0.5</v>
      </c>
      <c r="Y58">
        <f t="shared" si="2"/>
        <v>0.3</v>
      </c>
      <c r="Z58">
        <f t="shared" si="3"/>
        <v>85.8</v>
      </c>
      <c r="AA58" t="s">
        <v>216</v>
      </c>
      <c r="AB58" s="6" t="str">
        <f t="shared" si="4"/>
        <v>http://gcm.io/Legislator/377227</v>
      </c>
    </row>
    <row r="59" spans="1:28" ht="15">
      <c r="A59" t="s">
        <v>300</v>
      </c>
      <c r="B59" t="str">
        <f t="shared" si="0"/>
        <v>James Parison</v>
      </c>
      <c r="C59" t="s">
        <v>301</v>
      </c>
      <c r="D59" t="s">
        <v>83</v>
      </c>
      <c r="E59" t="s">
        <v>302</v>
      </c>
      <c r="F59" t="s">
        <v>26</v>
      </c>
      <c r="G59" t="s">
        <v>41</v>
      </c>
      <c r="H59">
        <v>25</v>
      </c>
      <c r="I59" t="s">
        <v>303</v>
      </c>
      <c r="J59">
        <v>376999</v>
      </c>
      <c r="K59">
        <v>98</v>
      </c>
      <c r="L59">
        <v>98</v>
      </c>
      <c r="M59">
        <v>66</v>
      </c>
      <c r="N59">
        <v>4</v>
      </c>
      <c r="O59">
        <v>28</v>
      </c>
      <c r="P59">
        <v>0</v>
      </c>
      <c r="Q59">
        <v>186</v>
      </c>
      <c r="R59">
        <v>155.5</v>
      </c>
      <c r="S59">
        <v>28.6</v>
      </c>
      <c r="T59">
        <v>83.6</v>
      </c>
      <c r="U59" t="s">
        <v>216</v>
      </c>
      <c r="V59">
        <f>2*SUMIF('Sponsorship Bills'!G:G,'House Detail'!J59,'Sponsorship Bills'!I:I)</f>
        <v>4</v>
      </c>
      <c r="W59">
        <f>0.5*SUMIF('Sponsorship Bills'!H:H,"*"&amp;'House Detail'!J59&amp;"*",'Sponsorship Bills'!I:I)</f>
        <v>0</v>
      </c>
      <c r="X59">
        <f t="shared" si="1"/>
        <v>4</v>
      </c>
      <c r="Y59">
        <f t="shared" si="2"/>
        <v>2.2</v>
      </c>
      <c r="Z59">
        <f t="shared" si="3"/>
        <v>85.8</v>
      </c>
      <c r="AA59" t="s">
        <v>216</v>
      </c>
      <c r="AB59" s="6" t="str">
        <f t="shared" si="4"/>
        <v>http://gcm.io/Legislator/376999</v>
      </c>
    </row>
    <row r="60" spans="1:28" ht="15">
      <c r="A60" t="s">
        <v>304</v>
      </c>
      <c r="B60" t="str">
        <f t="shared" si="0"/>
        <v>David Bates</v>
      </c>
      <c r="C60" t="s">
        <v>305</v>
      </c>
      <c r="D60" t="s">
        <v>204</v>
      </c>
      <c r="E60" t="s">
        <v>306</v>
      </c>
      <c r="F60" t="s">
        <v>26</v>
      </c>
      <c r="G60" t="s">
        <v>34</v>
      </c>
      <c r="H60">
        <v>7</v>
      </c>
      <c r="I60" t="s">
        <v>307</v>
      </c>
      <c r="J60">
        <v>376794</v>
      </c>
      <c r="K60">
        <v>98</v>
      </c>
      <c r="L60">
        <v>98</v>
      </c>
      <c r="M60">
        <v>87</v>
      </c>
      <c r="N60">
        <v>11</v>
      </c>
      <c r="O60">
        <v>0</v>
      </c>
      <c r="P60">
        <v>0</v>
      </c>
      <c r="Q60">
        <v>186</v>
      </c>
      <c r="R60">
        <v>165</v>
      </c>
      <c r="S60">
        <v>0</v>
      </c>
      <c r="T60">
        <v>88.7</v>
      </c>
      <c r="U60" t="s">
        <v>75</v>
      </c>
      <c r="V60">
        <f>2*SUMIF('Sponsorship Bills'!G:G,'House Detail'!J60,'Sponsorship Bills'!I:I)</f>
        <v>-2</v>
      </c>
      <c r="W60">
        <f>0.5*SUMIF('Sponsorship Bills'!H:H,"*"&amp;'House Detail'!J60&amp;"*",'Sponsorship Bills'!I:I)</f>
        <v>-4</v>
      </c>
      <c r="X60">
        <f t="shared" si="1"/>
        <v>-6</v>
      </c>
      <c r="Y60">
        <f t="shared" si="2"/>
        <v>-3.2</v>
      </c>
      <c r="Z60">
        <f t="shared" si="3"/>
        <v>85.5</v>
      </c>
      <c r="AA60" t="s">
        <v>216</v>
      </c>
      <c r="AB60" s="6" t="str">
        <f t="shared" si="4"/>
        <v>http://gcm.io/Legislator/376794</v>
      </c>
    </row>
    <row r="61" spans="1:28" ht="15">
      <c r="A61" t="s">
        <v>308</v>
      </c>
      <c r="B61" t="str">
        <f t="shared" si="0"/>
        <v>J. Tracy Emerick</v>
      </c>
      <c r="C61" t="s">
        <v>309</v>
      </c>
      <c r="D61" t="s">
        <v>310</v>
      </c>
      <c r="E61" t="s">
        <v>311</v>
      </c>
      <c r="F61" t="s">
        <v>26</v>
      </c>
      <c r="G61" t="s">
        <v>34</v>
      </c>
      <c r="H61">
        <v>21</v>
      </c>
      <c r="I61" t="s">
        <v>312</v>
      </c>
      <c r="J61">
        <v>377094</v>
      </c>
      <c r="K61">
        <v>98</v>
      </c>
      <c r="L61">
        <v>98</v>
      </c>
      <c r="M61">
        <v>83</v>
      </c>
      <c r="N61">
        <v>15</v>
      </c>
      <c r="O61">
        <v>0</v>
      </c>
      <c r="P61">
        <v>0</v>
      </c>
      <c r="Q61">
        <v>186</v>
      </c>
      <c r="R61">
        <v>158</v>
      </c>
      <c r="S61">
        <v>0</v>
      </c>
      <c r="T61">
        <v>84.9</v>
      </c>
      <c r="U61" t="s">
        <v>216</v>
      </c>
      <c r="V61">
        <f>2*SUMIF('Sponsorship Bills'!G:G,'House Detail'!J61,'Sponsorship Bills'!I:I)</f>
        <v>0</v>
      </c>
      <c r="W61">
        <f>0.5*SUMIF('Sponsorship Bills'!H:H,"*"&amp;'House Detail'!J61&amp;"*",'Sponsorship Bills'!I:I)</f>
        <v>0</v>
      </c>
      <c r="X61">
        <f t="shared" si="1"/>
        <v>0</v>
      </c>
      <c r="Y61">
        <f t="shared" si="2"/>
        <v>0</v>
      </c>
      <c r="Z61">
        <f t="shared" si="3"/>
        <v>84.9</v>
      </c>
      <c r="AA61" t="s">
        <v>216</v>
      </c>
      <c r="AB61" s="6" t="str">
        <f t="shared" si="4"/>
        <v>http://gcm.io/Legislator/377094</v>
      </c>
    </row>
    <row r="62" spans="1:28" ht="15">
      <c r="A62" t="s">
        <v>313</v>
      </c>
      <c r="B62" t="str">
        <f t="shared" si="0"/>
        <v>Jeffrey Harris</v>
      </c>
      <c r="C62" t="s">
        <v>314</v>
      </c>
      <c r="D62" t="s">
        <v>315</v>
      </c>
      <c r="E62" t="s">
        <v>316</v>
      </c>
      <c r="F62" t="s">
        <v>26</v>
      </c>
      <c r="G62" t="s">
        <v>34</v>
      </c>
      <c r="H62">
        <v>9</v>
      </c>
      <c r="I62" t="s">
        <v>260</v>
      </c>
      <c r="J62">
        <v>377114</v>
      </c>
      <c r="K62">
        <v>98</v>
      </c>
      <c r="L62">
        <v>98</v>
      </c>
      <c r="M62">
        <v>83</v>
      </c>
      <c r="N62">
        <v>15</v>
      </c>
      <c r="O62">
        <v>0</v>
      </c>
      <c r="P62">
        <v>0</v>
      </c>
      <c r="Q62">
        <v>186</v>
      </c>
      <c r="R62">
        <v>158</v>
      </c>
      <c r="S62">
        <v>0</v>
      </c>
      <c r="T62">
        <v>84.9</v>
      </c>
      <c r="U62" t="s">
        <v>216</v>
      </c>
      <c r="V62">
        <f>2*SUMIF('Sponsorship Bills'!G:G,'House Detail'!J62,'Sponsorship Bills'!I:I)</f>
        <v>0</v>
      </c>
      <c r="W62">
        <f>0.5*SUMIF('Sponsorship Bills'!H:H,"*"&amp;'House Detail'!J62&amp;"*",'Sponsorship Bills'!I:I)</f>
        <v>0</v>
      </c>
      <c r="X62">
        <f t="shared" si="1"/>
        <v>0</v>
      </c>
      <c r="Y62">
        <f t="shared" si="2"/>
        <v>0</v>
      </c>
      <c r="Z62">
        <f t="shared" si="3"/>
        <v>84.9</v>
      </c>
      <c r="AA62" t="s">
        <v>216</v>
      </c>
      <c r="AB62" s="6" t="str">
        <f t="shared" si="4"/>
        <v>http://gcm.io/Legislator/377114</v>
      </c>
    </row>
    <row r="63" spans="1:28" ht="15">
      <c r="A63" t="s">
        <v>317</v>
      </c>
      <c r="B63" t="str">
        <f t="shared" si="0"/>
        <v>Michael Brewster</v>
      </c>
      <c r="C63" t="s">
        <v>318</v>
      </c>
      <c r="D63" t="s">
        <v>72</v>
      </c>
      <c r="E63" t="s">
        <v>319</v>
      </c>
      <c r="F63" t="s">
        <v>26</v>
      </c>
      <c r="G63" t="s">
        <v>27</v>
      </c>
      <c r="H63">
        <v>21</v>
      </c>
      <c r="I63" t="s">
        <v>80</v>
      </c>
      <c r="J63">
        <v>377208</v>
      </c>
      <c r="K63">
        <v>98</v>
      </c>
      <c r="L63">
        <v>98</v>
      </c>
      <c r="M63">
        <v>75</v>
      </c>
      <c r="N63">
        <v>11</v>
      </c>
      <c r="O63">
        <v>12</v>
      </c>
      <c r="P63">
        <v>0</v>
      </c>
      <c r="Q63">
        <v>186</v>
      </c>
      <c r="R63">
        <v>157.5</v>
      </c>
      <c r="S63">
        <v>12.2</v>
      </c>
      <c r="T63">
        <v>84.7</v>
      </c>
      <c r="U63" t="s">
        <v>216</v>
      </c>
      <c r="V63">
        <f>2*SUMIF('Sponsorship Bills'!G:G,'House Detail'!J63,'Sponsorship Bills'!I:I)</f>
        <v>0</v>
      </c>
      <c r="W63">
        <f>0.5*SUMIF('Sponsorship Bills'!H:H,"*"&amp;'House Detail'!J63&amp;"*",'Sponsorship Bills'!I:I)</f>
        <v>0</v>
      </c>
      <c r="X63">
        <f t="shared" si="1"/>
        <v>0</v>
      </c>
      <c r="Y63">
        <f t="shared" si="2"/>
        <v>0</v>
      </c>
      <c r="Z63">
        <f t="shared" si="3"/>
        <v>84.7</v>
      </c>
      <c r="AA63" t="s">
        <v>216</v>
      </c>
      <c r="AB63" s="6" t="str">
        <f t="shared" si="4"/>
        <v>http://gcm.io/Legislator/377208</v>
      </c>
    </row>
    <row r="64" spans="1:28" ht="15">
      <c r="A64" t="s">
        <v>320</v>
      </c>
      <c r="B64" t="str">
        <f t="shared" si="0"/>
        <v>Brian Chirichiello</v>
      </c>
      <c r="C64" t="s">
        <v>321</v>
      </c>
      <c r="D64" t="s">
        <v>89</v>
      </c>
      <c r="E64" t="s">
        <v>322</v>
      </c>
      <c r="F64" t="s">
        <v>26</v>
      </c>
      <c r="G64" t="s">
        <v>34</v>
      </c>
      <c r="H64">
        <v>6</v>
      </c>
      <c r="I64" t="s">
        <v>323</v>
      </c>
      <c r="J64">
        <v>376917</v>
      </c>
      <c r="K64">
        <v>98</v>
      </c>
      <c r="L64">
        <v>98</v>
      </c>
      <c r="M64">
        <v>74</v>
      </c>
      <c r="N64">
        <v>10</v>
      </c>
      <c r="O64">
        <v>14</v>
      </c>
      <c r="P64">
        <v>0</v>
      </c>
      <c r="Q64">
        <v>186</v>
      </c>
      <c r="R64">
        <v>157.5</v>
      </c>
      <c r="S64">
        <v>14.3</v>
      </c>
      <c r="T64">
        <v>84.7</v>
      </c>
      <c r="U64" t="s">
        <v>216</v>
      </c>
      <c r="V64">
        <f>2*SUMIF('Sponsorship Bills'!G:G,'House Detail'!J64,'Sponsorship Bills'!I:I)</f>
        <v>0</v>
      </c>
      <c r="W64">
        <f>0.5*SUMIF('Sponsorship Bills'!H:H,"*"&amp;'House Detail'!J64&amp;"*",'Sponsorship Bills'!I:I)</f>
        <v>0</v>
      </c>
      <c r="X64">
        <f t="shared" si="1"/>
        <v>0</v>
      </c>
      <c r="Y64">
        <f t="shared" si="2"/>
        <v>0</v>
      </c>
      <c r="Z64">
        <f t="shared" si="3"/>
        <v>84.7</v>
      </c>
      <c r="AA64" t="s">
        <v>216</v>
      </c>
      <c r="AB64" s="6" t="str">
        <f t="shared" si="4"/>
        <v>http://gcm.io/Legislator/376917</v>
      </c>
    </row>
    <row r="65" spans="1:28" ht="15">
      <c r="A65" t="s">
        <v>324</v>
      </c>
      <c r="B65" t="str">
        <f t="shared" si="0"/>
        <v>Bruce Hodgdon</v>
      </c>
      <c r="C65" t="s">
        <v>325</v>
      </c>
      <c r="D65" t="s">
        <v>326</v>
      </c>
      <c r="E65" t="s">
        <v>327</v>
      </c>
      <c r="F65" t="s">
        <v>26</v>
      </c>
      <c r="G65" t="s">
        <v>34</v>
      </c>
      <c r="H65">
        <v>1</v>
      </c>
      <c r="I65" t="s">
        <v>328</v>
      </c>
      <c r="J65">
        <v>377122</v>
      </c>
      <c r="K65">
        <v>98</v>
      </c>
      <c r="L65">
        <v>98</v>
      </c>
      <c r="M65">
        <v>75</v>
      </c>
      <c r="N65">
        <v>12</v>
      </c>
      <c r="O65">
        <v>11</v>
      </c>
      <c r="P65">
        <v>0</v>
      </c>
      <c r="Q65">
        <v>186</v>
      </c>
      <c r="R65">
        <v>157.5</v>
      </c>
      <c r="S65">
        <v>11.2</v>
      </c>
      <c r="T65">
        <v>84.7</v>
      </c>
      <c r="U65" t="s">
        <v>216</v>
      </c>
      <c r="V65">
        <f>2*SUMIF('Sponsorship Bills'!G:G,'House Detail'!J65,'Sponsorship Bills'!I:I)</f>
        <v>0</v>
      </c>
      <c r="W65">
        <f>0.5*SUMIF('Sponsorship Bills'!H:H,"*"&amp;'House Detail'!J65&amp;"*",'Sponsorship Bills'!I:I)</f>
        <v>0</v>
      </c>
      <c r="X65">
        <f t="shared" si="1"/>
        <v>0</v>
      </c>
      <c r="Y65">
        <f t="shared" si="2"/>
        <v>0</v>
      </c>
      <c r="Z65">
        <f t="shared" si="3"/>
        <v>84.7</v>
      </c>
      <c r="AA65" t="s">
        <v>216</v>
      </c>
      <c r="AB65" s="6" t="str">
        <f t="shared" si="4"/>
        <v>http://gcm.io/Legislator/377122</v>
      </c>
    </row>
    <row r="66" spans="1:28" ht="15">
      <c r="A66" t="s">
        <v>329</v>
      </c>
      <c r="B66" t="str">
        <f t="shared" si="0"/>
        <v>Yvonne Dean-Bailey</v>
      </c>
      <c r="C66" t="s">
        <v>330</v>
      </c>
      <c r="D66" t="s">
        <v>331</v>
      </c>
      <c r="E66" t="s">
        <v>332</v>
      </c>
      <c r="F66" t="s">
        <v>26</v>
      </c>
      <c r="G66" t="s">
        <v>34</v>
      </c>
      <c r="H66">
        <v>32</v>
      </c>
      <c r="I66" t="s">
        <v>333</v>
      </c>
      <c r="J66">
        <v>377284</v>
      </c>
      <c r="K66">
        <v>98</v>
      </c>
      <c r="L66">
        <v>98</v>
      </c>
      <c r="M66">
        <v>76</v>
      </c>
      <c r="N66">
        <v>9</v>
      </c>
      <c r="O66">
        <v>13</v>
      </c>
      <c r="P66">
        <v>0</v>
      </c>
      <c r="Q66">
        <v>186</v>
      </c>
      <c r="R66">
        <v>157</v>
      </c>
      <c r="S66">
        <v>13.3</v>
      </c>
      <c r="T66">
        <v>84.4</v>
      </c>
      <c r="U66" t="s">
        <v>216</v>
      </c>
      <c r="V66">
        <f>2*SUMIF('Sponsorship Bills'!G:G,'House Detail'!J66,'Sponsorship Bills'!I:I)</f>
        <v>0</v>
      </c>
      <c r="W66">
        <f>0.5*SUMIF('Sponsorship Bills'!H:H,"*"&amp;'House Detail'!J66&amp;"*",'Sponsorship Bills'!I:I)</f>
        <v>0</v>
      </c>
      <c r="X66">
        <f t="shared" si="1"/>
        <v>0</v>
      </c>
      <c r="Y66">
        <f t="shared" si="2"/>
        <v>0</v>
      </c>
      <c r="Z66">
        <f t="shared" si="3"/>
        <v>84.4</v>
      </c>
      <c r="AA66" t="s">
        <v>216</v>
      </c>
      <c r="AB66" s="6" t="str">
        <f t="shared" si="4"/>
        <v>http://gcm.io/Legislator/377284</v>
      </c>
    </row>
    <row r="67" spans="1:28" ht="15">
      <c r="A67" t="s">
        <v>334</v>
      </c>
      <c r="B67" t="str">
        <f aca="true" t="shared" si="5" ref="B67:B130">LEFT(RIGHT(A67,LEN(A67)-5),LEN(A67)-9)</f>
        <v>Edith Hogan</v>
      </c>
      <c r="C67" t="s">
        <v>335</v>
      </c>
      <c r="D67" t="s">
        <v>336</v>
      </c>
      <c r="E67" t="s">
        <v>337</v>
      </c>
      <c r="F67" t="s">
        <v>26</v>
      </c>
      <c r="G67" t="s">
        <v>41</v>
      </c>
      <c r="H67">
        <v>34</v>
      </c>
      <c r="I67" t="s">
        <v>338</v>
      </c>
      <c r="J67">
        <v>376716</v>
      </c>
      <c r="K67">
        <v>98</v>
      </c>
      <c r="L67">
        <v>98</v>
      </c>
      <c r="M67">
        <v>79</v>
      </c>
      <c r="N67">
        <v>17</v>
      </c>
      <c r="O67">
        <v>2</v>
      </c>
      <c r="P67">
        <v>0</v>
      </c>
      <c r="Q67">
        <v>186</v>
      </c>
      <c r="R67">
        <v>155.5</v>
      </c>
      <c r="S67">
        <v>2</v>
      </c>
      <c r="T67">
        <v>83.6</v>
      </c>
      <c r="U67" t="s">
        <v>216</v>
      </c>
      <c r="V67">
        <f>2*SUMIF('Sponsorship Bills'!G:G,'House Detail'!J67,'Sponsorship Bills'!I:I)</f>
        <v>0</v>
      </c>
      <c r="W67">
        <f>0.5*SUMIF('Sponsorship Bills'!H:H,"*"&amp;'House Detail'!J67&amp;"*",'Sponsorship Bills'!I:I)</f>
        <v>1.5</v>
      </c>
      <c r="X67">
        <f aca="true" t="shared" si="6" ref="X67:X130">V67+W67</f>
        <v>1.5</v>
      </c>
      <c r="Y67">
        <f aca="true" t="shared" si="7" ref="Y67:Y130">ROUND(X67*100/MAX(Q$1:Q$65536),1)</f>
        <v>0.8</v>
      </c>
      <c r="Z67">
        <f aca="true" t="shared" si="8" ref="Z67:Z130">T67+Y67</f>
        <v>84.39999999999999</v>
      </c>
      <c r="AA67" t="s">
        <v>216</v>
      </c>
      <c r="AB67" s="6" t="str">
        <f aca="true" t="shared" si="9" ref="AB67:AB130">HYPERLINK(CONCATENATE("http://gcm.io/Legislator/",J67))</f>
        <v>http://gcm.io/Legislator/376716</v>
      </c>
    </row>
    <row r="68" spans="1:28" ht="15">
      <c r="A68" t="s">
        <v>339</v>
      </c>
      <c r="B68" t="str">
        <f t="shared" si="5"/>
        <v>Bart Fromuth</v>
      </c>
      <c r="C68" t="s">
        <v>340</v>
      </c>
      <c r="D68" t="s">
        <v>341</v>
      </c>
      <c r="E68" t="s">
        <v>342</v>
      </c>
      <c r="F68" t="s">
        <v>26</v>
      </c>
      <c r="G68" t="s">
        <v>41</v>
      </c>
      <c r="H68">
        <v>7</v>
      </c>
      <c r="I68" t="s">
        <v>69</v>
      </c>
      <c r="J68">
        <v>377229</v>
      </c>
      <c r="K68">
        <v>98</v>
      </c>
      <c r="L68">
        <v>98</v>
      </c>
      <c r="M68">
        <v>55</v>
      </c>
      <c r="N68">
        <v>2</v>
      </c>
      <c r="O68">
        <v>41</v>
      </c>
      <c r="P68">
        <v>0</v>
      </c>
      <c r="Q68">
        <v>186</v>
      </c>
      <c r="R68">
        <v>147.5</v>
      </c>
      <c r="S68">
        <v>41.8</v>
      </c>
      <c r="T68">
        <v>79.3</v>
      </c>
      <c r="U68" t="s">
        <v>343</v>
      </c>
      <c r="V68">
        <f>2*SUMIF('Sponsorship Bills'!G:G,'House Detail'!J68,'Sponsorship Bills'!I:I)</f>
        <v>8</v>
      </c>
      <c r="W68">
        <f>0.5*SUMIF('Sponsorship Bills'!H:H,"*"&amp;'House Detail'!J68&amp;"*",'Sponsorship Bills'!I:I)</f>
        <v>1</v>
      </c>
      <c r="X68">
        <f t="shared" si="6"/>
        <v>9</v>
      </c>
      <c r="Y68">
        <f t="shared" si="7"/>
        <v>4.8</v>
      </c>
      <c r="Z68">
        <f t="shared" si="8"/>
        <v>84.1</v>
      </c>
      <c r="AA68" t="s">
        <v>216</v>
      </c>
      <c r="AB68" s="6" t="str">
        <f t="shared" si="9"/>
        <v>http://gcm.io/Legislator/377229</v>
      </c>
    </row>
    <row r="69" spans="1:28" ht="15">
      <c r="A69" t="s">
        <v>344</v>
      </c>
      <c r="B69" t="str">
        <f t="shared" si="5"/>
        <v>Robert Graham</v>
      </c>
      <c r="C69" t="s">
        <v>345</v>
      </c>
      <c r="D69" t="s">
        <v>62</v>
      </c>
      <c r="E69" t="s">
        <v>346</v>
      </c>
      <c r="F69" t="s">
        <v>26</v>
      </c>
      <c r="G69" t="s">
        <v>58</v>
      </c>
      <c r="H69">
        <v>1</v>
      </c>
      <c r="I69" t="s">
        <v>347</v>
      </c>
      <c r="J69">
        <v>377324</v>
      </c>
      <c r="K69">
        <v>98</v>
      </c>
      <c r="L69">
        <v>98</v>
      </c>
      <c r="M69">
        <v>78</v>
      </c>
      <c r="N69">
        <v>15</v>
      </c>
      <c r="O69">
        <v>5</v>
      </c>
      <c r="P69">
        <v>0</v>
      </c>
      <c r="Q69">
        <v>186</v>
      </c>
      <c r="R69">
        <v>156.5</v>
      </c>
      <c r="S69">
        <v>5.1</v>
      </c>
      <c r="T69">
        <v>84.1</v>
      </c>
      <c r="U69" t="s">
        <v>216</v>
      </c>
      <c r="V69">
        <f>2*SUMIF('Sponsorship Bills'!G:G,'House Detail'!J69,'Sponsorship Bills'!I:I)</f>
        <v>0</v>
      </c>
      <c r="W69">
        <f>0.5*SUMIF('Sponsorship Bills'!H:H,"*"&amp;'House Detail'!J69&amp;"*",'Sponsorship Bills'!I:I)</f>
        <v>0</v>
      </c>
      <c r="X69">
        <f t="shared" si="6"/>
        <v>0</v>
      </c>
      <c r="Y69">
        <f t="shared" si="7"/>
        <v>0</v>
      </c>
      <c r="Z69">
        <f t="shared" si="8"/>
        <v>84.1</v>
      </c>
      <c r="AA69" t="s">
        <v>216</v>
      </c>
      <c r="AB69" s="6" t="str">
        <f t="shared" si="9"/>
        <v>http://gcm.io/Legislator/377324</v>
      </c>
    </row>
    <row r="70" spans="1:28" ht="15">
      <c r="A70" t="s">
        <v>348</v>
      </c>
      <c r="B70" t="str">
        <f t="shared" si="5"/>
        <v>Allen Cook</v>
      </c>
      <c r="C70" t="s">
        <v>349</v>
      </c>
      <c r="D70" t="s">
        <v>350</v>
      </c>
      <c r="E70" t="s">
        <v>351</v>
      </c>
      <c r="F70" t="s">
        <v>26</v>
      </c>
      <c r="G70" t="s">
        <v>34</v>
      </c>
      <c r="H70">
        <v>11</v>
      </c>
      <c r="I70" t="s">
        <v>352</v>
      </c>
      <c r="J70">
        <v>377216</v>
      </c>
      <c r="K70">
        <v>98</v>
      </c>
      <c r="L70">
        <v>98</v>
      </c>
      <c r="M70">
        <v>78</v>
      </c>
      <c r="N70">
        <v>13</v>
      </c>
      <c r="O70">
        <v>7</v>
      </c>
      <c r="P70">
        <v>0</v>
      </c>
      <c r="Q70">
        <v>186</v>
      </c>
      <c r="R70">
        <v>156</v>
      </c>
      <c r="S70">
        <v>7.1</v>
      </c>
      <c r="T70">
        <v>83.9</v>
      </c>
      <c r="U70" t="s">
        <v>216</v>
      </c>
      <c r="V70">
        <f>2*SUMIF('Sponsorship Bills'!G:G,'House Detail'!J70,'Sponsorship Bills'!I:I)</f>
        <v>0</v>
      </c>
      <c r="W70">
        <f>0.5*SUMIF('Sponsorship Bills'!H:H,"*"&amp;'House Detail'!J70&amp;"*",'Sponsorship Bills'!I:I)</f>
        <v>0</v>
      </c>
      <c r="X70">
        <f t="shared" si="6"/>
        <v>0</v>
      </c>
      <c r="Y70">
        <f t="shared" si="7"/>
        <v>0</v>
      </c>
      <c r="Z70">
        <f t="shared" si="8"/>
        <v>83.9</v>
      </c>
      <c r="AA70" t="s">
        <v>216</v>
      </c>
      <c r="AB70" s="6" t="str">
        <f t="shared" si="9"/>
        <v>http://gcm.io/Legislator/377216</v>
      </c>
    </row>
    <row r="71" spans="1:28" ht="15">
      <c r="A71" t="s">
        <v>353</v>
      </c>
      <c r="B71" t="str">
        <f t="shared" si="5"/>
        <v>Susan DeLemus</v>
      </c>
      <c r="C71" t="s">
        <v>354</v>
      </c>
      <c r="D71" t="s">
        <v>355</v>
      </c>
      <c r="E71" t="s">
        <v>356</v>
      </c>
      <c r="F71" t="s">
        <v>26</v>
      </c>
      <c r="G71" t="s">
        <v>58</v>
      </c>
      <c r="H71">
        <v>11</v>
      </c>
      <c r="I71" t="s">
        <v>357</v>
      </c>
      <c r="J71">
        <v>376930</v>
      </c>
      <c r="K71">
        <v>98</v>
      </c>
      <c r="L71">
        <v>98</v>
      </c>
      <c r="M71">
        <v>68</v>
      </c>
      <c r="N71">
        <v>8</v>
      </c>
      <c r="O71">
        <v>22</v>
      </c>
      <c r="P71">
        <v>0</v>
      </c>
      <c r="Q71">
        <v>186</v>
      </c>
      <c r="R71">
        <v>155</v>
      </c>
      <c r="S71">
        <v>22.4</v>
      </c>
      <c r="T71">
        <v>83.3</v>
      </c>
      <c r="U71" t="s">
        <v>216</v>
      </c>
      <c r="V71">
        <f>2*SUMIF('Sponsorship Bills'!G:G,'House Detail'!J71,'Sponsorship Bills'!I:I)</f>
        <v>0</v>
      </c>
      <c r="W71">
        <f>0.5*SUMIF('Sponsorship Bills'!H:H,"*"&amp;'House Detail'!J71&amp;"*",'Sponsorship Bills'!I:I)</f>
        <v>1</v>
      </c>
      <c r="X71">
        <f t="shared" si="6"/>
        <v>1</v>
      </c>
      <c r="Y71">
        <f t="shared" si="7"/>
        <v>0.5</v>
      </c>
      <c r="Z71">
        <f t="shared" si="8"/>
        <v>83.8</v>
      </c>
      <c r="AA71" t="s">
        <v>216</v>
      </c>
      <c r="AB71" s="6" t="str">
        <f t="shared" si="9"/>
        <v>http://gcm.io/Legislator/376930</v>
      </c>
    </row>
    <row r="72" spans="1:28" ht="15">
      <c r="A72" t="s">
        <v>358</v>
      </c>
      <c r="B72" t="str">
        <f t="shared" si="5"/>
        <v>William Gannon</v>
      </c>
      <c r="C72" t="s">
        <v>359</v>
      </c>
      <c r="D72" t="s">
        <v>360</v>
      </c>
      <c r="E72" t="s">
        <v>361</v>
      </c>
      <c r="F72" t="s">
        <v>26</v>
      </c>
      <c r="G72" t="s">
        <v>34</v>
      </c>
      <c r="H72">
        <v>4</v>
      </c>
      <c r="I72" t="s">
        <v>111</v>
      </c>
      <c r="J72">
        <v>377231</v>
      </c>
      <c r="K72">
        <v>98</v>
      </c>
      <c r="L72">
        <v>98</v>
      </c>
      <c r="M72">
        <v>78</v>
      </c>
      <c r="N72">
        <v>18</v>
      </c>
      <c r="O72">
        <v>2</v>
      </c>
      <c r="P72">
        <v>0</v>
      </c>
      <c r="Q72">
        <v>186</v>
      </c>
      <c r="R72">
        <v>154.5</v>
      </c>
      <c r="S72">
        <v>2</v>
      </c>
      <c r="T72">
        <v>83.1</v>
      </c>
      <c r="U72" t="s">
        <v>216</v>
      </c>
      <c r="V72">
        <f>2*SUMIF('Sponsorship Bills'!G:G,'House Detail'!J72,'Sponsorship Bills'!I:I)</f>
        <v>0</v>
      </c>
      <c r="W72">
        <f>0.5*SUMIF('Sponsorship Bills'!H:H,"*"&amp;'House Detail'!J72&amp;"*",'Sponsorship Bills'!I:I)</f>
        <v>0</v>
      </c>
      <c r="X72">
        <f t="shared" si="6"/>
        <v>0</v>
      </c>
      <c r="Y72">
        <f t="shared" si="7"/>
        <v>0</v>
      </c>
      <c r="Z72">
        <f t="shared" si="8"/>
        <v>83.1</v>
      </c>
      <c r="AA72" t="s">
        <v>216</v>
      </c>
      <c r="AB72" s="6" t="str">
        <f t="shared" si="9"/>
        <v>http://gcm.io/Legislator/377231</v>
      </c>
    </row>
    <row r="73" spans="1:28" ht="15">
      <c r="A73" t="s">
        <v>362</v>
      </c>
      <c r="B73" t="str">
        <f t="shared" si="5"/>
        <v>John Potucek</v>
      </c>
      <c r="C73" t="s">
        <v>363</v>
      </c>
      <c r="D73" t="s">
        <v>39</v>
      </c>
      <c r="E73" t="s">
        <v>364</v>
      </c>
      <c r="F73" t="s">
        <v>26</v>
      </c>
      <c r="G73" t="s">
        <v>34</v>
      </c>
      <c r="H73">
        <v>6</v>
      </c>
      <c r="I73" t="s">
        <v>323</v>
      </c>
      <c r="J73">
        <v>377257</v>
      </c>
      <c r="K73">
        <v>98</v>
      </c>
      <c r="L73">
        <v>98</v>
      </c>
      <c r="M73">
        <v>79</v>
      </c>
      <c r="N73">
        <v>19</v>
      </c>
      <c r="O73">
        <v>0</v>
      </c>
      <c r="P73">
        <v>0</v>
      </c>
      <c r="Q73">
        <v>186</v>
      </c>
      <c r="R73">
        <v>151</v>
      </c>
      <c r="S73">
        <v>0</v>
      </c>
      <c r="T73">
        <v>81.2</v>
      </c>
      <c r="U73" t="s">
        <v>216</v>
      </c>
      <c r="V73">
        <f>2*SUMIF('Sponsorship Bills'!G:G,'House Detail'!J73,'Sponsorship Bills'!I:I)</f>
        <v>2</v>
      </c>
      <c r="W73">
        <f>0.5*SUMIF('Sponsorship Bills'!H:H,"*"&amp;'House Detail'!J73&amp;"*",'Sponsorship Bills'!I:I)</f>
        <v>1.5</v>
      </c>
      <c r="X73">
        <f t="shared" si="6"/>
        <v>3.5</v>
      </c>
      <c r="Y73">
        <f t="shared" si="7"/>
        <v>1.9</v>
      </c>
      <c r="Z73">
        <f t="shared" si="8"/>
        <v>83.10000000000001</v>
      </c>
      <c r="AA73" t="s">
        <v>216</v>
      </c>
      <c r="AB73" s="6" t="str">
        <f t="shared" si="9"/>
        <v>http://gcm.io/Legislator/377257</v>
      </c>
    </row>
    <row r="74" spans="1:28" ht="15">
      <c r="A74" t="s">
        <v>365</v>
      </c>
      <c r="B74" t="str">
        <f t="shared" si="5"/>
        <v>Dennis Green</v>
      </c>
      <c r="C74" t="s">
        <v>366</v>
      </c>
      <c r="D74" t="s">
        <v>367</v>
      </c>
      <c r="E74" t="s">
        <v>368</v>
      </c>
      <c r="F74" t="s">
        <v>26</v>
      </c>
      <c r="G74" t="s">
        <v>34</v>
      </c>
      <c r="H74">
        <v>13</v>
      </c>
      <c r="I74" t="s">
        <v>369</v>
      </c>
      <c r="J74">
        <v>377777</v>
      </c>
      <c r="K74">
        <v>98</v>
      </c>
      <c r="L74">
        <v>98</v>
      </c>
      <c r="M74">
        <v>76</v>
      </c>
      <c r="N74">
        <v>15</v>
      </c>
      <c r="O74">
        <v>7</v>
      </c>
      <c r="P74">
        <v>0</v>
      </c>
      <c r="Q74">
        <v>186</v>
      </c>
      <c r="R74">
        <v>154</v>
      </c>
      <c r="S74">
        <v>7.1</v>
      </c>
      <c r="T74">
        <v>82.8</v>
      </c>
      <c r="U74" t="s">
        <v>216</v>
      </c>
      <c r="V74">
        <f>2*SUMIF('Sponsorship Bills'!G:G,'House Detail'!J74,'Sponsorship Bills'!I:I)</f>
        <v>0</v>
      </c>
      <c r="W74">
        <f>0.5*SUMIF('Sponsorship Bills'!H:H,"*"&amp;'House Detail'!J74&amp;"*",'Sponsorship Bills'!I:I)</f>
        <v>0</v>
      </c>
      <c r="X74">
        <f t="shared" si="6"/>
        <v>0</v>
      </c>
      <c r="Y74">
        <f t="shared" si="7"/>
        <v>0</v>
      </c>
      <c r="Z74">
        <f t="shared" si="8"/>
        <v>82.8</v>
      </c>
      <c r="AA74" t="s">
        <v>216</v>
      </c>
      <c r="AB74" s="6" t="str">
        <f t="shared" si="9"/>
        <v>http://gcm.io/Legislator/377777</v>
      </c>
    </row>
    <row r="75" spans="1:28" ht="15">
      <c r="A75" t="s">
        <v>370</v>
      </c>
      <c r="B75" t="str">
        <f t="shared" si="5"/>
        <v>Russell Ober</v>
      </c>
      <c r="C75" t="s">
        <v>371</v>
      </c>
      <c r="D75" t="s">
        <v>372</v>
      </c>
      <c r="E75" t="s">
        <v>373</v>
      </c>
      <c r="F75" t="s">
        <v>26</v>
      </c>
      <c r="G75" t="s">
        <v>41</v>
      </c>
      <c r="H75">
        <v>37</v>
      </c>
      <c r="I75" t="s">
        <v>211</v>
      </c>
      <c r="J75">
        <v>376506</v>
      </c>
      <c r="K75">
        <v>98</v>
      </c>
      <c r="L75">
        <v>98</v>
      </c>
      <c r="M75">
        <v>68</v>
      </c>
      <c r="N75">
        <v>6</v>
      </c>
      <c r="O75">
        <v>24</v>
      </c>
      <c r="P75">
        <v>0</v>
      </c>
      <c r="Q75">
        <v>186</v>
      </c>
      <c r="R75">
        <v>154</v>
      </c>
      <c r="S75">
        <v>24.5</v>
      </c>
      <c r="T75">
        <v>82.8</v>
      </c>
      <c r="U75" t="s">
        <v>216</v>
      </c>
      <c r="V75">
        <f>2*SUMIF('Sponsorship Bills'!G:G,'House Detail'!J75,'Sponsorship Bills'!I:I)</f>
        <v>0</v>
      </c>
      <c r="W75">
        <f>0.5*SUMIF('Sponsorship Bills'!H:H,"*"&amp;'House Detail'!J75&amp;"*",'Sponsorship Bills'!I:I)</f>
        <v>0</v>
      </c>
      <c r="X75">
        <f t="shared" si="6"/>
        <v>0</v>
      </c>
      <c r="Y75">
        <f t="shared" si="7"/>
        <v>0</v>
      </c>
      <c r="Z75">
        <f t="shared" si="8"/>
        <v>82.8</v>
      </c>
      <c r="AA75" t="s">
        <v>216</v>
      </c>
      <c r="AB75" s="6" t="str">
        <f t="shared" si="9"/>
        <v>http://gcm.io/Legislator/376506</v>
      </c>
    </row>
    <row r="76" spans="1:28" ht="15">
      <c r="A76" t="s">
        <v>374</v>
      </c>
      <c r="B76" t="str">
        <f t="shared" si="5"/>
        <v>Bill Ohm</v>
      </c>
      <c r="C76" t="s">
        <v>375</v>
      </c>
      <c r="D76" t="s">
        <v>246</v>
      </c>
      <c r="E76" t="s">
        <v>376</v>
      </c>
      <c r="F76" t="s">
        <v>26</v>
      </c>
      <c r="G76" t="s">
        <v>41</v>
      </c>
      <c r="H76">
        <v>36</v>
      </c>
      <c r="I76" t="s">
        <v>377</v>
      </c>
      <c r="J76">
        <v>376994</v>
      </c>
      <c r="K76">
        <v>98</v>
      </c>
      <c r="L76">
        <v>98</v>
      </c>
      <c r="M76">
        <v>82</v>
      </c>
      <c r="N76">
        <v>15</v>
      </c>
      <c r="O76">
        <v>1</v>
      </c>
      <c r="P76">
        <v>0</v>
      </c>
      <c r="Q76">
        <v>186</v>
      </c>
      <c r="R76">
        <v>154</v>
      </c>
      <c r="S76">
        <v>1</v>
      </c>
      <c r="T76">
        <v>82.8</v>
      </c>
      <c r="U76" t="s">
        <v>216</v>
      </c>
      <c r="V76">
        <f>2*SUMIF('Sponsorship Bills'!G:G,'House Detail'!J76,'Sponsorship Bills'!I:I)</f>
        <v>0</v>
      </c>
      <c r="W76">
        <f>0.5*SUMIF('Sponsorship Bills'!H:H,"*"&amp;'House Detail'!J76&amp;"*",'Sponsorship Bills'!I:I)</f>
        <v>0</v>
      </c>
      <c r="X76">
        <f t="shared" si="6"/>
        <v>0</v>
      </c>
      <c r="Y76">
        <f t="shared" si="7"/>
        <v>0</v>
      </c>
      <c r="Z76">
        <f t="shared" si="8"/>
        <v>82.8</v>
      </c>
      <c r="AA76" t="s">
        <v>216</v>
      </c>
      <c r="AB76" s="6" t="str">
        <f t="shared" si="9"/>
        <v>http://gcm.io/Legislator/376994</v>
      </c>
    </row>
    <row r="77" spans="1:28" ht="15">
      <c r="A77" t="s">
        <v>378</v>
      </c>
      <c r="B77" t="str">
        <f t="shared" si="5"/>
        <v>Gary Hopper</v>
      </c>
      <c r="C77" t="s">
        <v>379</v>
      </c>
      <c r="D77" t="s">
        <v>380</v>
      </c>
      <c r="E77" t="s">
        <v>381</v>
      </c>
      <c r="F77" t="s">
        <v>26</v>
      </c>
      <c r="G77" t="s">
        <v>41</v>
      </c>
      <c r="H77">
        <v>2</v>
      </c>
      <c r="I77" t="s">
        <v>382</v>
      </c>
      <c r="J77">
        <v>376353</v>
      </c>
      <c r="K77">
        <v>98</v>
      </c>
      <c r="L77">
        <v>98</v>
      </c>
      <c r="M77">
        <v>73</v>
      </c>
      <c r="N77">
        <v>15</v>
      </c>
      <c r="O77">
        <v>10</v>
      </c>
      <c r="P77">
        <v>0</v>
      </c>
      <c r="Q77">
        <v>186</v>
      </c>
      <c r="R77">
        <v>152.5</v>
      </c>
      <c r="S77">
        <v>10.2</v>
      </c>
      <c r="T77">
        <v>82</v>
      </c>
      <c r="U77" t="s">
        <v>216</v>
      </c>
      <c r="V77">
        <f>2*SUMIF('Sponsorship Bills'!G:G,'House Detail'!J77,'Sponsorship Bills'!I:I)</f>
        <v>0</v>
      </c>
      <c r="W77">
        <f>0.5*SUMIF('Sponsorship Bills'!H:H,"*"&amp;'House Detail'!J77&amp;"*",'Sponsorship Bills'!I:I)</f>
        <v>0</v>
      </c>
      <c r="X77">
        <f t="shared" si="6"/>
        <v>0</v>
      </c>
      <c r="Y77">
        <f t="shared" si="7"/>
        <v>0</v>
      </c>
      <c r="Z77">
        <f t="shared" si="8"/>
        <v>82</v>
      </c>
      <c r="AA77" t="s">
        <v>216</v>
      </c>
      <c r="AB77" s="6" t="str">
        <f t="shared" si="9"/>
        <v>http://gcm.io/Legislator/376353</v>
      </c>
    </row>
    <row r="78" spans="1:28" ht="15">
      <c r="A78" t="s">
        <v>383</v>
      </c>
      <c r="B78" t="str">
        <f t="shared" si="5"/>
        <v>Douglas Long</v>
      </c>
      <c r="C78" t="s">
        <v>384</v>
      </c>
      <c r="D78" t="s">
        <v>385</v>
      </c>
      <c r="E78" t="s">
        <v>386</v>
      </c>
      <c r="F78" t="s">
        <v>26</v>
      </c>
      <c r="G78" t="s">
        <v>27</v>
      </c>
      <c r="H78">
        <v>4</v>
      </c>
      <c r="I78" t="s">
        <v>387</v>
      </c>
      <c r="J78">
        <v>377247</v>
      </c>
      <c r="K78">
        <v>98</v>
      </c>
      <c r="L78">
        <v>98</v>
      </c>
      <c r="M78">
        <v>64</v>
      </c>
      <c r="N78">
        <v>15</v>
      </c>
      <c r="O78">
        <v>19</v>
      </c>
      <c r="P78">
        <v>0</v>
      </c>
      <c r="Q78">
        <v>186</v>
      </c>
      <c r="R78">
        <v>151</v>
      </c>
      <c r="S78">
        <v>19.4</v>
      </c>
      <c r="T78">
        <v>81.2</v>
      </c>
      <c r="U78" t="s">
        <v>216</v>
      </c>
      <c r="V78">
        <f>2*SUMIF('Sponsorship Bills'!G:G,'House Detail'!J78,'Sponsorship Bills'!I:I)</f>
        <v>0</v>
      </c>
      <c r="W78">
        <f>0.5*SUMIF('Sponsorship Bills'!H:H,"*"&amp;'House Detail'!J78&amp;"*",'Sponsorship Bills'!I:I)</f>
        <v>1</v>
      </c>
      <c r="X78">
        <f t="shared" si="6"/>
        <v>1</v>
      </c>
      <c r="Y78">
        <f t="shared" si="7"/>
        <v>0.5</v>
      </c>
      <c r="Z78">
        <f t="shared" si="8"/>
        <v>81.7</v>
      </c>
      <c r="AA78" t="s">
        <v>216</v>
      </c>
      <c r="AB78" s="6" t="str">
        <f t="shared" si="9"/>
        <v>http://gcm.io/Legislator/377247</v>
      </c>
    </row>
    <row r="79" spans="1:28" ht="15">
      <c r="A79" t="s">
        <v>388</v>
      </c>
      <c r="B79" t="str">
        <f t="shared" si="5"/>
        <v>Linda Gould</v>
      </c>
      <c r="C79" t="s">
        <v>389</v>
      </c>
      <c r="D79" t="s">
        <v>390</v>
      </c>
      <c r="E79" t="s">
        <v>391</v>
      </c>
      <c r="F79" t="s">
        <v>26</v>
      </c>
      <c r="G79" t="s">
        <v>41</v>
      </c>
      <c r="H79">
        <v>7</v>
      </c>
      <c r="I79" t="s">
        <v>69</v>
      </c>
      <c r="J79">
        <v>377299</v>
      </c>
      <c r="K79">
        <v>98</v>
      </c>
      <c r="L79">
        <v>98</v>
      </c>
      <c r="M79">
        <v>79</v>
      </c>
      <c r="N79">
        <v>18</v>
      </c>
      <c r="O79">
        <v>1</v>
      </c>
      <c r="P79">
        <v>0</v>
      </c>
      <c r="Q79">
        <v>186</v>
      </c>
      <c r="R79">
        <v>151</v>
      </c>
      <c r="S79">
        <v>1</v>
      </c>
      <c r="T79">
        <v>81.2</v>
      </c>
      <c r="U79" t="s">
        <v>216</v>
      </c>
      <c r="V79">
        <f>2*SUMIF('Sponsorship Bills'!G:G,'House Detail'!J79,'Sponsorship Bills'!I:I)</f>
        <v>0</v>
      </c>
      <c r="W79">
        <f>0.5*SUMIF('Sponsorship Bills'!H:H,"*"&amp;'House Detail'!J79&amp;"*",'Sponsorship Bills'!I:I)</f>
        <v>0.5</v>
      </c>
      <c r="X79">
        <f t="shared" si="6"/>
        <v>0.5</v>
      </c>
      <c r="Y79">
        <f t="shared" si="7"/>
        <v>0.3</v>
      </c>
      <c r="Z79">
        <f t="shared" si="8"/>
        <v>81.5</v>
      </c>
      <c r="AA79" t="s">
        <v>216</v>
      </c>
      <c r="AB79" s="6" t="str">
        <f t="shared" si="9"/>
        <v>http://gcm.io/Legislator/377299</v>
      </c>
    </row>
    <row r="80" spans="1:28" ht="15">
      <c r="A80" t="s">
        <v>392</v>
      </c>
      <c r="B80" t="str">
        <f t="shared" si="5"/>
        <v>Steven Beaudoin</v>
      </c>
      <c r="C80" t="s">
        <v>393</v>
      </c>
      <c r="D80" t="s">
        <v>394</v>
      </c>
      <c r="E80" t="s">
        <v>395</v>
      </c>
      <c r="F80" t="s">
        <v>26</v>
      </c>
      <c r="G80" t="s">
        <v>58</v>
      </c>
      <c r="H80">
        <v>9</v>
      </c>
      <c r="I80" t="s">
        <v>396</v>
      </c>
      <c r="J80">
        <v>377067</v>
      </c>
      <c r="K80">
        <v>98</v>
      </c>
      <c r="L80">
        <v>98</v>
      </c>
      <c r="M80">
        <v>61</v>
      </c>
      <c r="N80">
        <v>4</v>
      </c>
      <c r="O80">
        <v>33</v>
      </c>
      <c r="P80">
        <v>0</v>
      </c>
      <c r="Q80">
        <v>186</v>
      </c>
      <c r="R80">
        <v>150.5</v>
      </c>
      <c r="S80">
        <v>33.7</v>
      </c>
      <c r="T80">
        <v>80.9</v>
      </c>
      <c r="U80" t="s">
        <v>216</v>
      </c>
      <c r="V80">
        <f>2*SUMIF('Sponsorship Bills'!G:G,'House Detail'!J80,'Sponsorship Bills'!I:I)</f>
        <v>0</v>
      </c>
      <c r="W80">
        <f>0.5*SUMIF('Sponsorship Bills'!H:H,"*"&amp;'House Detail'!J80&amp;"*",'Sponsorship Bills'!I:I)</f>
        <v>0</v>
      </c>
      <c r="X80">
        <f t="shared" si="6"/>
        <v>0</v>
      </c>
      <c r="Y80">
        <f t="shared" si="7"/>
        <v>0</v>
      </c>
      <c r="Z80">
        <f t="shared" si="8"/>
        <v>80.9</v>
      </c>
      <c r="AA80" t="s">
        <v>216</v>
      </c>
      <c r="AB80" s="6" t="str">
        <f t="shared" si="9"/>
        <v>http://gcm.io/Legislator/377067</v>
      </c>
    </row>
    <row r="81" spans="1:28" ht="15">
      <c r="A81" t="s">
        <v>397</v>
      </c>
      <c r="B81" t="str">
        <f t="shared" si="5"/>
        <v>Harold French</v>
      </c>
      <c r="C81" t="s">
        <v>398</v>
      </c>
      <c r="D81" t="s">
        <v>399</v>
      </c>
      <c r="E81" t="s">
        <v>400</v>
      </c>
      <c r="F81" t="s">
        <v>26</v>
      </c>
      <c r="G81" t="s">
        <v>27</v>
      </c>
      <c r="H81">
        <v>2</v>
      </c>
      <c r="I81" t="s">
        <v>401</v>
      </c>
      <c r="J81">
        <v>377228</v>
      </c>
      <c r="K81">
        <v>98</v>
      </c>
      <c r="L81">
        <v>98</v>
      </c>
      <c r="M81">
        <v>75</v>
      </c>
      <c r="N81">
        <v>16</v>
      </c>
      <c r="O81">
        <v>7</v>
      </c>
      <c r="P81">
        <v>0</v>
      </c>
      <c r="Q81">
        <v>186</v>
      </c>
      <c r="R81">
        <v>149.5</v>
      </c>
      <c r="S81">
        <v>7.1</v>
      </c>
      <c r="T81">
        <v>80.4</v>
      </c>
      <c r="U81" t="s">
        <v>216</v>
      </c>
      <c r="V81">
        <f>2*SUMIF('Sponsorship Bills'!G:G,'House Detail'!J81,'Sponsorship Bills'!I:I)</f>
        <v>0</v>
      </c>
      <c r="W81">
        <f>0.5*SUMIF('Sponsorship Bills'!H:H,"*"&amp;'House Detail'!J81&amp;"*",'Sponsorship Bills'!I:I)</f>
        <v>0.5</v>
      </c>
      <c r="X81">
        <f t="shared" si="6"/>
        <v>0.5</v>
      </c>
      <c r="Y81">
        <f t="shared" si="7"/>
        <v>0.3</v>
      </c>
      <c r="Z81">
        <f t="shared" si="8"/>
        <v>80.7</v>
      </c>
      <c r="AA81" t="s">
        <v>216</v>
      </c>
      <c r="AB81" s="6" t="str">
        <f t="shared" si="9"/>
        <v>http://gcm.io/Legislator/377228</v>
      </c>
    </row>
    <row r="82" spans="1:28" ht="15">
      <c r="A82" t="s">
        <v>402</v>
      </c>
      <c r="B82" t="str">
        <f t="shared" si="5"/>
        <v>Skip Rollins</v>
      </c>
      <c r="C82" t="s">
        <v>403</v>
      </c>
      <c r="D82" t="s">
        <v>404</v>
      </c>
      <c r="E82" t="s">
        <v>405</v>
      </c>
      <c r="F82" t="s">
        <v>26</v>
      </c>
      <c r="G82" t="s">
        <v>139</v>
      </c>
      <c r="H82">
        <v>6</v>
      </c>
      <c r="I82" t="s">
        <v>406</v>
      </c>
      <c r="J82">
        <v>377163</v>
      </c>
      <c r="K82">
        <v>98</v>
      </c>
      <c r="L82">
        <v>98</v>
      </c>
      <c r="M82">
        <v>76</v>
      </c>
      <c r="N82">
        <v>22</v>
      </c>
      <c r="O82">
        <v>0</v>
      </c>
      <c r="P82">
        <v>0</v>
      </c>
      <c r="Q82">
        <v>186</v>
      </c>
      <c r="R82">
        <v>150</v>
      </c>
      <c r="S82">
        <v>0</v>
      </c>
      <c r="T82">
        <v>80.6</v>
      </c>
      <c r="U82" t="s">
        <v>216</v>
      </c>
      <c r="V82">
        <f>2*SUMIF('Sponsorship Bills'!G:G,'House Detail'!J82,'Sponsorship Bills'!I:I)</f>
        <v>0</v>
      </c>
      <c r="W82">
        <f>0.5*SUMIF('Sponsorship Bills'!H:H,"*"&amp;'House Detail'!J82&amp;"*",'Sponsorship Bills'!I:I)</f>
        <v>0</v>
      </c>
      <c r="X82">
        <f t="shared" si="6"/>
        <v>0</v>
      </c>
      <c r="Y82">
        <f t="shared" si="7"/>
        <v>0</v>
      </c>
      <c r="Z82">
        <f t="shared" si="8"/>
        <v>80.6</v>
      </c>
      <c r="AA82" t="s">
        <v>216</v>
      </c>
      <c r="AB82" s="6" t="str">
        <f t="shared" si="9"/>
        <v>http://gcm.io/Legislator/377163</v>
      </c>
    </row>
    <row r="83" spans="1:28" ht="15">
      <c r="A83" t="s">
        <v>407</v>
      </c>
      <c r="B83" t="str">
        <f t="shared" si="5"/>
        <v>Timothy Twombly</v>
      </c>
      <c r="C83" t="s">
        <v>408</v>
      </c>
      <c r="D83" t="s">
        <v>409</v>
      </c>
      <c r="E83" t="s">
        <v>410</v>
      </c>
      <c r="F83" t="s">
        <v>26</v>
      </c>
      <c r="G83" t="s">
        <v>41</v>
      </c>
      <c r="H83">
        <v>34</v>
      </c>
      <c r="I83" t="s">
        <v>338</v>
      </c>
      <c r="J83">
        <v>377045</v>
      </c>
      <c r="K83">
        <v>98</v>
      </c>
      <c r="L83">
        <v>98</v>
      </c>
      <c r="M83">
        <v>70</v>
      </c>
      <c r="N83">
        <v>12</v>
      </c>
      <c r="O83">
        <v>16</v>
      </c>
      <c r="P83">
        <v>0</v>
      </c>
      <c r="Q83">
        <v>186</v>
      </c>
      <c r="R83">
        <v>148.5</v>
      </c>
      <c r="S83">
        <v>16.3</v>
      </c>
      <c r="T83">
        <v>79.8</v>
      </c>
      <c r="U83" t="s">
        <v>343</v>
      </c>
      <c r="V83">
        <f>2*SUMIF('Sponsorship Bills'!G:G,'House Detail'!J83,'Sponsorship Bills'!I:I)</f>
        <v>0</v>
      </c>
      <c r="W83">
        <f>0.5*SUMIF('Sponsorship Bills'!H:H,"*"&amp;'House Detail'!J83&amp;"*",'Sponsorship Bills'!I:I)</f>
        <v>0</v>
      </c>
      <c r="X83">
        <f t="shared" si="6"/>
        <v>0</v>
      </c>
      <c r="Y83">
        <f t="shared" si="7"/>
        <v>0</v>
      </c>
      <c r="Z83">
        <f t="shared" si="8"/>
        <v>79.8</v>
      </c>
      <c r="AA83" t="s">
        <v>343</v>
      </c>
      <c r="AB83" s="6" t="str">
        <f t="shared" si="9"/>
        <v>http://gcm.io/Legislator/377045</v>
      </c>
    </row>
    <row r="84" spans="1:28" ht="15">
      <c r="A84" t="s">
        <v>411</v>
      </c>
      <c r="B84" t="str">
        <f t="shared" si="5"/>
        <v>Peter Spanos</v>
      </c>
      <c r="C84" t="s">
        <v>412</v>
      </c>
      <c r="D84" t="s">
        <v>413</v>
      </c>
      <c r="E84" t="s">
        <v>414</v>
      </c>
      <c r="F84" t="s">
        <v>26</v>
      </c>
      <c r="G84" t="s">
        <v>52</v>
      </c>
      <c r="H84">
        <v>3</v>
      </c>
      <c r="I84" t="s">
        <v>415</v>
      </c>
      <c r="J84">
        <v>377263</v>
      </c>
      <c r="K84">
        <v>98</v>
      </c>
      <c r="L84">
        <v>98</v>
      </c>
      <c r="M84">
        <v>73</v>
      </c>
      <c r="N84">
        <v>21</v>
      </c>
      <c r="O84">
        <v>4</v>
      </c>
      <c r="P84">
        <v>0</v>
      </c>
      <c r="Q84">
        <v>186</v>
      </c>
      <c r="R84">
        <v>147.5</v>
      </c>
      <c r="S84">
        <v>4.1</v>
      </c>
      <c r="T84">
        <v>79.3</v>
      </c>
      <c r="U84" t="s">
        <v>343</v>
      </c>
      <c r="V84">
        <f>2*SUMIF('Sponsorship Bills'!G:G,'House Detail'!J84,'Sponsorship Bills'!I:I)</f>
        <v>0</v>
      </c>
      <c r="W84">
        <f>0.5*SUMIF('Sponsorship Bills'!H:H,"*"&amp;'House Detail'!J84&amp;"*",'Sponsorship Bills'!I:I)</f>
        <v>0</v>
      </c>
      <c r="X84">
        <f t="shared" si="6"/>
        <v>0</v>
      </c>
      <c r="Y84">
        <f t="shared" si="7"/>
        <v>0</v>
      </c>
      <c r="Z84">
        <f t="shared" si="8"/>
        <v>79.3</v>
      </c>
      <c r="AA84" t="s">
        <v>343</v>
      </c>
      <c r="AB84" s="6" t="str">
        <f t="shared" si="9"/>
        <v>http://gcm.io/Legislator/377263</v>
      </c>
    </row>
    <row r="85" spans="1:28" ht="15">
      <c r="A85" t="s">
        <v>416</v>
      </c>
      <c r="B85" t="str">
        <f t="shared" si="5"/>
        <v>Nick Zaricki</v>
      </c>
      <c r="C85" t="s">
        <v>417</v>
      </c>
      <c r="D85" t="s">
        <v>418</v>
      </c>
      <c r="E85" t="s">
        <v>419</v>
      </c>
      <c r="F85" t="s">
        <v>26</v>
      </c>
      <c r="G85" t="s">
        <v>41</v>
      </c>
      <c r="H85">
        <v>6</v>
      </c>
      <c r="I85" t="s">
        <v>221</v>
      </c>
      <c r="J85">
        <v>377278</v>
      </c>
      <c r="K85">
        <v>98</v>
      </c>
      <c r="L85">
        <v>98</v>
      </c>
      <c r="M85">
        <v>57</v>
      </c>
      <c r="N85">
        <v>2</v>
      </c>
      <c r="O85">
        <v>39</v>
      </c>
      <c r="P85">
        <v>0</v>
      </c>
      <c r="Q85">
        <v>186</v>
      </c>
      <c r="R85">
        <v>145.5</v>
      </c>
      <c r="S85">
        <v>39.8</v>
      </c>
      <c r="T85">
        <v>78.2</v>
      </c>
      <c r="U85" t="s">
        <v>343</v>
      </c>
      <c r="V85">
        <f>2*SUMIF('Sponsorship Bills'!G:G,'House Detail'!J85,'Sponsorship Bills'!I:I)</f>
        <v>0</v>
      </c>
      <c r="W85">
        <f>0.5*SUMIF('Sponsorship Bills'!H:H,"*"&amp;'House Detail'!J85&amp;"*",'Sponsorship Bills'!I:I)</f>
        <v>2</v>
      </c>
      <c r="X85">
        <f t="shared" si="6"/>
        <v>2</v>
      </c>
      <c r="Y85">
        <f t="shared" si="7"/>
        <v>1.1</v>
      </c>
      <c r="Z85">
        <f t="shared" si="8"/>
        <v>79.3</v>
      </c>
      <c r="AA85" t="s">
        <v>343</v>
      </c>
      <c r="AB85" s="6" t="str">
        <f t="shared" si="9"/>
        <v>http://gcm.io/Legislator/377278</v>
      </c>
    </row>
    <row r="86" spans="1:28" ht="15">
      <c r="A86" t="s">
        <v>420</v>
      </c>
      <c r="B86" t="str">
        <f t="shared" si="5"/>
        <v>Kyle Tasker</v>
      </c>
      <c r="C86" t="s">
        <v>421</v>
      </c>
      <c r="D86" t="s">
        <v>422</v>
      </c>
      <c r="E86" t="s">
        <v>423</v>
      </c>
      <c r="F86" t="s">
        <v>26</v>
      </c>
      <c r="G86" t="s">
        <v>34</v>
      </c>
      <c r="H86">
        <v>2</v>
      </c>
      <c r="I86" t="s">
        <v>215</v>
      </c>
      <c r="J86">
        <v>377038</v>
      </c>
      <c r="K86">
        <v>33</v>
      </c>
      <c r="L86">
        <v>98</v>
      </c>
      <c r="M86">
        <v>20</v>
      </c>
      <c r="N86">
        <v>3</v>
      </c>
      <c r="O86">
        <v>10</v>
      </c>
      <c r="P86">
        <v>0</v>
      </c>
      <c r="Q86">
        <v>60</v>
      </c>
      <c r="R86">
        <v>47.5</v>
      </c>
      <c r="S86">
        <v>76.5</v>
      </c>
      <c r="T86">
        <v>79.2</v>
      </c>
      <c r="U86" t="s">
        <v>424</v>
      </c>
      <c r="V86">
        <f>2*SUMIF('Sponsorship Bills'!G:G,'House Detail'!J86,'Sponsorship Bills'!I:I)</f>
        <v>0</v>
      </c>
      <c r="W86">
        <f>0.5*SUMIF('Sponsorship Bills'!H:H,"*"&amp;'House Detail'!J86&amp;"*",'Sponsorship Bills'!I:I)</f>
        <v>0</v>
      </c>
      <c r="X86">
        <f t="shared" si="6"/>
        <v>0</v>
      </c>
      <c r="Y86">
        <f t="shared" si="7"/>
        <v>0</v>
      </c>
      <c r="Z86">
        <f t="shared" si="8"/>
        <v>79.2</v>
      </c>
      <c r="AA86" t="s">
        <v>424</v>
      </c>
      <c r="AB86" s="6" t="str">
        <f t="shared" si="9"/>
        <v>http://gcm.io/Legislator/377038</v>
      </c>
    </row>
    <row r="87" spans="1:28" ht="15">
      <c r="A87" t="s">
        <v>425</v>
      </c>
      <c r="B87" t="str">
        <f t="shared" si="5"/>
        <v>Douglas Thomas</v>
      </c>
      <c r="C87" t="s">
        <v>426</v>
      </c>
      <c r="D87" t="s">
        <v>385</v>
      </c>
      <c r="E87" t="s">
        <v>124</v>
      </c>
      <c r="F87" t="s">
        <v>26</v>
      </c>
      <c r="G87" t="s">
        <v>34</v>
      </c>
      <c r="H87">
        <v>5</v>
      </c>
      <c r="I87" t="s">
        <v>232</v>
      </c>
      <c r="J87">
        <v>377267</v>
      </c>
      <c r="K87">
        <v>98</v>
      </c>
      <c r="L87">
        <v>98</v>
      </c>
      <c r="M87">
        <v>76</v>
      </c>
      <c r="N87">
        <v>18</v>
      </c>
      <c r="O87">
        <v>4</v>
      </c>
      <c r="P87">
        <v>0</v>
      </c>
      <c r="Q87">
        <v>186</v>
      </c>
      <c r="R87">
        <v>144.5</v>
      </c>
      <c r="S87">
        <v>4.1</v>
      </c>
      <c r="T87">
        <v>77.7</v>
      </c>
      <c r="U87" t="s">
        <v>343</v>
      </c>
      <c r="V87">
        <f>2*SUMIF('Sponsorship Bills'!G:G,'House Detail'!J87,'Sponsorship Bills'!I:I)</f>
        <v>0</v>
      </c>
      <c r="W87">
        <f>0.5*SUMIF('Sponsorship Bills'!H:H,"*"&amp;'House Detail'!J87&amp;"*",'Sponsorship Bills'!I:I)</f>
        <v>2</v>
      </c>
      <c r="X87">
        <f t="shared" si="6"/>
        <v>2</v>
      </c>
      <c r="Y87">
        <f t="shared" si="7"/>
        <v>1.1</v>
      </c>
      <c r="Z87">
        <f t="shared" si="8"/>
        <v>78.8</v>
      </c>
      <c r="AA87" t="s">
        <v>343</v>
      </c>
      <c r="AB87" s="6" t="str">
        <f t="shared" si="9"/>
        <v>http://gcm.io/Legislator/377267</v>
      </c>
    </row>
    <row r="88" spans="1:28" ht="15">
      <c r="A88" t="s">
        <v>427</v>
      </c>
      <c r="B88" t="str">
        <f t="shared" si="5"/>
        <v>Richard Gordon</v>
      </c>
      <c r="C88" t="s">
        <v>428</v>
      </c>
      <c r="D88" t="s">
        <v>263</v>
      </c>
      <c r="E88" t="s">
        <v>429</v>
      </c>
      <c r="F88" t="s">
        <v>26</v>
      </c>
      <c r="G88" t="s">
        <v>34</v>
      </c>
      <c r="H88">
        <v>35</v>
      </c>
      <c r="I88" t="s">
        <v>430</v>
      </c>
      <c r="J88">
        <v>377104</v>
      </c>
      <c r="K88">
        <v>98</v>
      </c>
      <c r="L88">
        <v>98</v>
      </c>
      <c r="M88">
        <v>63</v>
      </c>
      <c r="N88">
        <v>14</v>
      </c>
      <c r="O88">
        <v>21</v>
      </c>
      <c r="P88">
        <v>0</v>
      </c>
      <c r="Q88">
        <v>186</v>
      </c>
      <c r="R88">
        <v>145.5</v>
      </c>
      <c r="S88">
        <v>21.4</v>
      </c>
      <c r="T88">
        <v>78.2</v>
      </c>
      <c r="U88" t="s">
        <v>343</v>
      </c>
      <c r="V88">
        <f>2*SUMIF('Sponsorship Bills'!G:G,'House Detail'!J88,'Sponsorship Bills'!I:I)</f>
        <v>0</v>
      </c>
      <c r="W88">
        <f>0.5*SUMIF('Sponsorship Bills'!H:H,"*"&amp;'House Detail'!J88&amp;"*",'Sponsorship Bills'!I:I)</f>
        <v>0</v>
      </c>
      <c r="X88">
        <f t="shared" si="6"/>
        <v>0</v>
      </c>
      <c r="Y88">
        <f t="shared" si="7"/>
        <v>0</v>
      </c>
      <c r="Z88">
        <f t="shared" si="8"/>
        <v>78.2</v>
      </c>
      <c r="AA88" t="s">
        <v>343</v>
      </c>
      <c r="AB88" s="6" t="str">
        <f t="shared" si="9"/>
        <v>http://gcm.io/Legislator/377104</v>
      </c>
    </row>
    <row r="89" spans="1:28" ht="15">
      <c r="A89" t="s">
        <v>431</v>
      </c>
      <c r="B89" t="str">
        <f t="shared" si="5"/>
        <v>Katherine Prudhomme-O'Brien</v>
      </c>
      <c r="C89" t="s">
        <v>432</v>
      </c>
      <c r="D89" t="s">
        <v>433</v>
      </c>
      <c r="E89" t="s">
        <v>434</v>
      </c>
      <c r="F89" t="s">
        <v>26</v>
      </c>
      <c r="G89" t="s">
        <v>34</v>
      </c>
      <c r="H89">
        <v>6</v>
      </c>
      <c r="I89" t="s">
        <v>323</v>
      </c>
      <c r="J89">
        <v>377258</v>
      </c>
      <c r="K89">
        <v>98</v>
      </c>
      <c r="L89">
        <v>98</v>
      </c>
      <c r="M89">
        <v>71</v>
      </c>
      <c r="N89">
        <v>18</v>
      </c>
      <c r="O89">
        <v>9</v>
      </c>
      <c r="P89">
        <v>0</v>
      </c>
      <c r="Q89">
        <v>186</v>
      </c>
      <c r="R89">
        <v>144.5</v>
      </c>
      <c r="S89">
        <v>9.2</v>
      </c>
      <c r="T89">
        <v>77.7</v>
      </c>
      <c r="U89" t="s">
        <v>343</v>
      </c>
      <c r="V89">
        <f>2*SUMIF('Sponsorship Bills'!G:G,'House Detail'!J89,'Sponsorship Bills'!I:I)</f>
        <v>0</v>
      </c>
      <c r="W89">
        <f>0.5*SUMIF('Sponsorship Bills'!H:H,"*"&amp;'House Detail'!J89&amp;"*",'Sponsorship Bills'!I:I)</f>
        <v>0</v>
      </c>
      <c r="X89">
        <f t="shared" si="6"/>
        <v>0</v>
      </c>
      <c r="Y89">
        <f t="shared" si="7"/>
        <v>0</v>
      </c>
      <c r="Z89">
        <f t="shared" si="8"/>
        <v>77.7</v>
      </c>
      <c r="AA89" t="s">
        <v>343</v>
      </c>
      <c r="AB89" s="6" t="str">
        <f t="shared" si="9"/>
        <v>http://gcm.io/Legislator/377258</v>
      </c>
    </row>
    <row r="90" spans="1:28" ht="15">
      <c r="A90" t="s">
        <v>435</v>
      </c>
      <c r="B90" t="str">
        <f t="shared" si="5"/>
        <v>Don Leeman</v>
      </c>
      <c r="C90" t="s">
        <v>436</v>
      </c>
      <c r="D90" t="s">
        <v>437</v>
      </c>
      <c r="E90" t="s">
        <v>438</v>
      </c>
      <c r="F90" t="s">
        <v>26</v>
      </c>
      <c r="G90" t="s">
        <v>58</v>
      </c>
      <c r="H90">
        <v>23</v>
      </c>
      <c r="I90" t="s">
        <v>439</v>
      </c>
      <c r="J90">
        <v>377246</v>
      </c>
      <c r="K90">
        <v>92</v>
      </c>
      <c r="L90">
        <v>98</v>
      </c>
      <c r="M90">
        <v>66</v>
      </c>
      <c r="N90">
        <v>18</v>
      </c>
      <c r="O90">
        <v>8</v>
      </c>
      <c r="P90">
        <v>0</v>
      </c>
      <c r="Q90">
        <v>174</v>
      </c>
      <c r="R90">
        <v>134</v>
      </c>
      <c r="S90">
        <v>14.3</v>
      </c>
      <c r="T90">
        <v>77</v>
      </c>
      <c r="U90" t="s">
        <v>343</v>
      </c>
      <c r="V90">
        <f>2*SUMIF('Sponsorship Bills'!G:G,'House Detail'!J90,'Sponsorship Bills'!I:I)</f>
        <v>2</v>
      </c>
      <c r="W90">
        <f>0.5*SUMIF('Sponsorship Bills'!H:H,"*"&amp;'House Detail'!J90&amp;"*",'Sponsorship Bills'!I:I)</f>
        <v>-1</v>
      </c>
      <c r="X90">
        <f t="shared" si="6"/>
        <v>1</v>
      </c>
      <c r="Y90">
        <f t="shared" si="7"/>
        <v>0.5</v>
      </c>
      <c r="Z90">
        <f t="shared" si="8"/>
        <v>77.5</v>
      </c>
      <c r="AA90" t="s">
        <v>343</v>
      </c>
      <c r="AB90" s="6" t="str">
        <f t="shared" si="9"/>
        <v>http://gcm.io/Legislator/377246</v>
      </c>
    </row>
    <row r="91" spans="1:28" ht="15">
      <c r="A91" t="s">
        <v>440</v>
      </c>
      <c r="B91" t="str">
        <f t="shared" si="5"/>
        <v>Catherine Cheney</v>
      </c>
      <c r="C91" t="s">
        <v>441</v>
      </c>
      <c r="D91" t="s">
        <v>442</v>
      </c>
      <c r="E91" t="s">
        <v>443</v>
      </c>
      <c r="F91" t="s">
        <v>26</v>
      </c>
      <c r="G91" t="s">
        <v>58</v>
      </c>
      <c r="H91">
        <v>17</v>
      </c>
      <c r="I91" t="s">
        <v>444</v>
      </c>
      <c r="J91">
        <v>377213</v>
      </c>
      <c r="K91">
        <v>98</v>
      </c>
      <c r="L91">
        <v>98</v>
      </c>
      <c r="M91">
        <v>74</v>
      </c>
      <c r="N91">
        <v>20</v>
      </c>
      <c r="O91">
        <v>4</v>
      </c>
      <c r="P91">
        <v>0</v>
      </c>
      <c r="Q91">
        <v>186</v>
      </c>
      <c r="R91">
        <v>142</v>
      </c>
      <c r="S91">
        <v>4.1</v>
      </c>
      <c r="T91">
        <v>76.3</v>
      </c>
      <c r="U91" t="s">
        <v>343</v>
      </c>
      <c r="V91">
        <f>2*SUMIF('Sponsorship Bills'!G:G,'House Detail'!J91,'Sponsorship Bills'!I:I)</f>
        <v>2</v>
      </c>
      <c r="W91">
        <f>0.5*SUMIF('Sponsorship Bills'!H:H,"*"&amp;'House Detail'!J91&amp;"*",'Sponsorship Bills'!I:I)</f>
        <v>0</v>
      </c>
      <c r="X91">
        <f t="shared" si="6"/>
        <v>2</v>
      </c>
      <c r="Y91">
        <f t="shared" si="7"/>
        <v>1.1</v>
      </c>
      <c r="Z91">
        <f t="shared" si="8"/>
        <v>77.39999999999999</v>
      </c>
      <c r="AA91" t="s">
        <v>343</v>
      </c>
      <c r="AB91" s="6" t="str">
        <f t="shared" si="9"/>
        <v>http://gcm.io/Legislator/377213</v>
      </c>
    </row>
    <row r="92" spans="1:28" ht="15">
      <c r="A92" t="s">
        <v>445</v>
      </c>
      <c r="B92" t="str">
        <f t="shared" si="5"/>
        <v>Werner Horn</v>
      </c>
      <c r="C92" t="s">
        <v>446</v>
      </c>
      <c r="D92" t="s">
        <v>447</v>
      </c>
      <c r="E92" t="s">
        <v>448</v>
      </c>
      <c r="F92" t="s">
        <v>26</v>
      </c>
      <c r="G92" t="s">
        <v>27</v>
      </c>
      <c r="H92">
        <v>2</v>
      </c>
      <c r="I92" t="s">
        <v>401</v>
      </c>
      <c r="J92">
        <v>377236</v>
      </c>
      <c r="K92">
        <v>98</v>
      </c>
      <c r="L92">
        <v>98</v>
      </c>
      <c r="M92">
        <v>76</v>
      </c>
      <c r="N92">
        <v>22</v>
      </c>
      <c r="O92">
        <v>0</v>
      </c>
      <c r="P92">
        <v>0</v>
      </c>
      <c r="Q92">
        <v>186</v>
      </c>
      <c r="R92">
        <v>143</v>
      </c>
      <c r="S92">
        <v>0</v>
      </c>
      <c r="T92">
        <v>76.9</v>
      </c>
      <c r="U92" t="s">
        <v>343</v>
      </c>
      <c r="V92">
        <f>2*SUMIF('Sponsorship Bills'!G:G,'House Detail'!J92,'Sponsorship Bills'!I:I)</f>
        <v>0</v>
      </c>
      <c r="W92">
        <f>0.5*SUMIF('Sponsorship Bills'!H:H,"*"&amp;'House Detail'!J92&amp;"*",'Sponsorship Bills'!I:I)</f>
        <v>1</v>
      </c>
      <c r="X92">
        <f t="shared" si="6"/>
        <v>1</v>
      </c>
      <c r="Y92">
        <f t="shared" si="7"/>
        <v>0.5</v>
      </c>
      <c r="Z92">
        <f t="shared" si="8"/>
        <v>77.4</v>
      </c>
      <c r="AA92" t="s">
        <v>343</v>
      </c>
      <c r="AB92" s="6" t="str">
        <f t="shared" si="9"/>
        <v>http://gcm.io/Legislator/377236</v>
      </c>
    </row>
    <row r="93" spans="1:28" ht="15">
      <c r="A93" t="s">
        <v>449</v>
      </c>
      <c r="B93" t="str">
        <f t="shared" si="5"/>
        <v>Claire Rouillard</v>
      </c>
      <c r="C93" t="s">
        <v>450</v>
      </c>
      <c r="D93" t="s">
        <v>451</v>
      </c>
      <c r="E93" t="s">
        <v>452</v>
      </c>
      <c r="F93" t="s">
        <v>26</v>
      </c>
      <c r="G93" t="s">
        <v>41</v>
      </c>
      <c r="H93">
        <v>6</v>
      </c>
      <c r="I93" t="s">
        <v>221</v>
      </c>
      <c r="J93">
        <v>377260</v>
      </c>
      <c r="K93">
        <v>98</v>
      </c>
      <c r="L93">
        <v>98</v>
      </c>
      <c r="M93">
        <v>71</v>
      </c>
      <c r="N93">
        <v>21</v>
      </c>
      <c r="O93">
        <v>6</v>
      </c>
      <c r="P93">
        <v>0</v>
      </c>
      <c r="Q93">
        <v>186</v>
      </c>
      <c r="R93">
        <v>143</v>
      </c>
      <c r="S93">
        <v>6.1</v>
      </c>
      <c r="T93">
        <v>76.9</v>
      </c>
      <c r="U93" t="s">
        <v>343</v>
      </c>
      <c r="V93">
        <f>2*SUMIF('Sponsorship Bills'!G:G,'House Detail'!J93,'Sponsorship Bills'!I:I)</f>
        <v>0</v>
      </c>
      <c r="W93">
        <f>0.5*SUMIF('Sponsorship Bills'!H:H,"*"&amp;'House Detail'!J93&amp;"*",'Sponsorship Bills'!I:I)</f>
        <v>1</v>
      </c>
      <c r="X93">
        <f t="shared" si="6"/>
        <v>1</v>
      </c>
      <c r="Y93">
        <f t="shared" si="7"/>
        <v>0.5</v>
      </c>
      <c r="Z93">
        <f t="shared" si="8"/>
        <v>77.4</v>
      </c>
      <c r="AA93" t="s">
        <v>343</v>
      </c>
      <c r="AB93" s="6" t="str">
        <f t="shared" si="9"/>
        <v>http://gcm.io/Legislator/377260</v>
      </c>
    </row>
    <row r="94" spans="1:28" ht="15">
      <c r="A94" t="s">
        <v>453</v>
      </c>
      <c r="B94" t="str">
        <f t="shared" si="5"/>
        <v>Gregory Smith</v>
      </c>
      <c r="C94" t="s">
        <v>454</v>
      </c>
      <c r="D94" t="s">
        <v>194</v>
      </c>
      <c r="E94" t="s">
        <v>455</v>
      </c>
      <c r="F94" t="s">
        <v>26</v>
      </c>
      <c r="G94" t="s">
        <v>41</v>
      </c>
      <c r="H94">
        <v>37</v>
      </c>
      <c r="I94" t="s">
        <v>211</v>
      </c>
      <c r="J94">
        <v>377262</v>
      </c>
      <c r="K94">
        <v>98</v>
      </c>
      <c r="L94">
        <v>98</v>
      </c>
      <c r="M94">
        <v>66</v>
      </c>
      <c r="N94">
        <v>13</v>
      </c>
      <c r="O94">
        <v>19</v>
      </c>
      <c r="P94">
        <v>0</v>
      </c>
      <c r="Q94">
        <v>186</v>
      </c>
      <c r="R94">
        <v>143</v>
      </c>
      <c r="S94">
        <v>19.4</v>
      </c>
      <c r="T94">
        <v>76.9</v>
      </c>
      <c r="U94" t="s">
        <v>343</v>
      </c>
      <c r="V94">
        <f>2*SUMIF('Sponsorship Bills'!G:G,'House Detail'!J94,'Sponsorship Bills'!I:I)</f>
        <v>0</v>
      </c>
      <c r="W94">
        <f>0.5*SUMIF('Sponsorship Bills'!H:H,"*"&amp;'House Detail'!J94&amp;"*",'Sponsorship Bills'!I:I)</f>
        <v>1</v>
      </c>
      <c r="X94">
        <f t="shared" si="6"/>
        <v>1</v>
      </c>
      <c r="Y94">
        <f t="shared" si="7"/>
        <v>0.5</v>
      </c>
      <c r="Z94">
        <f t="shared" si="8"/>
        <v>77.4</v>
      </c>
      <c r="AA94" t="s">
        <v>343</v>
      </c>
      <c r="AB94" s="6" t="str">
        <f t="shared" si="9"/>
        <v>http://gcm.io/Legislator/377262</v>
      </c>
    </row>
    <row r="95" spans="1:28" ht="15">
      <c r="A95" t="s">
        <v>456</v>
      </c>
      <c r="B95" t="str">
        <f t="shared" si="5"/>
        <v>James Coffey</v>
      </c>
      <c r="C95" t="s">
        <v>457</v>
      </c>
      <c r="D95" t="s">
        <v>83</v>
      </c>
      <c r="E95" t="s">
        <v>458</v>
      </c>
      <c r="F95" t="s">
        <v>26</v>
      </c>
      <c r="G95" t="s">
        <v>41</v>
      </c>
      <c r="H95">
        <v>25</v>
      </c>
      <c r="I95" t="s">
        <v>303</v>
      </c>
      <c r="J95">
        <v>376918</v>
      </c>
      <c r="K95">
        <v>98</v>
      </c>
      <c r="L95">
        <v>98</v>
      </c>
      <c r="M95">
        <v>64</v>
      </c>
      <c r="N95">
        <v>16</v>
      </c>
      <c r="O95">
        <v>18</v>
      </c>
      <c r="P95">
        <v>0</v>
      </c>
      <c r="Q95">
        <v>186</v>
      </c>
      <c r="R95">
        <v>141.5</v>
      </c>
      <c r="S95">
        <v>18.4</v>
      </c>
      <c r="T95">
        <v>76.1</v>
      </c>
      <c r="U95" t="s">
        <v>343</v>
      </c>
      <c r="V95">
        <f>2*SUMIF('Sponsorship Bills'!G:G,'House Detail'!J95,'Sponsorship Bills'!I:I)</f>
        <v>0</v>
      </c>
      <c r="W95">
        <f>0.5*SUMIF('Sponsorship Bills'!H:H,"*"&amp;'House Detail'!J95&amp;"*",'Sponsorship Bills'!I:I)</f>
        <v>2</v>
      </c>
      <c r="X95">
        <f t="shared" si="6"/>
        <v>2</v>
      </c>
      <c r="Y95">
        <f t="shared" si="7"/>
        <v>1.1</v>
      </c>
      <c r="Z95">
        <f t="shared" si="8"/>
        <v>77.19999999999999</v>
      </c>
      <c r="AA95" t="s">
        <v>343</v>
      </c>
      <c r="AB95" s="6" t="str">
        <f t="shared" si="9"/>
        <v>http://gcm.io/Legislator/376918</v>
      </c>
    </row>
    <row r="96" spans="1:28" ht="15">
      <c r="A96" t="s">
        <v>459</v>
      </c>
      <c r="B96" t="str">
        <f t="shared" si="5"/>
        <v>Carolyn Halstead</v>
      </c>
      <c r="C96" t="s">
        <v>460</v>
      </c>
      <c r="D96" t="s">
        <v>461</v>
      </c>
      <c r="E96" t="s">
        <v>462</v>
      </c>
      <c r="F96" t="s">
        <v>26</v>
      </c>
      <c r="G96" t="s">
        <v>41</v>
      </c>
      <c r="H96">
        <v>23</v>
      </c>
      <c r="I96" t="s">
        <v>463</v>
      </c>
      <c r="J96">
        <v>377301</v>
      </c>
      <c r="K96">
        <v>98</v>
      </c>
      <c r="L96">
        <v>98</v>
      </c>
      <c r="M96">
        <v>61</v>
      </c>
      <c r="N96">
        <v>6</v>
      </c>
      <c r="O96">
        <v>31</v>
      </c>
      <c r="P96">
        <v>0</v>
      </c>
      <c r="Q96">
        <v>186</v>
      </c>
      <c r="R96">
        <v>143</v>
      </c>
      <c r="S96">
        <v>31.6</v>
      </c>
      <c r="T96">
        <v>76.9</v>
      </c>
      <c r="U96" t="s">
        <v>343</v>
      </c>
      <c r="V96">
        <f>2*SUMIF('Sponsorship Bills'!G:G,'House Detail'!J96,'Sponsorship Bills'!I:I)</f>
        <v>0</v>
      </c>
      <c r="W96">
        <f>0.5*SUMIF('Sponsorship Bills'!H:H,"*"&amp;'House Detail'!J96&amp;"*",'Sponsorship Bills'!I:I)</f>
        <v>0</v>
      </c>
      <c r="X96">
        <f t="shared" si="6"/>
        <v>0</v>
      </c>
      <c r="Y96">
        <f t="shared" si="7"/>
        <v>0</v>
      </c>
      <c r="Z96">
        <f t="shared" si="8"/>
        <v>76.9</v>
      </c>
      <c r="AA96" t="s">
        <v>343</v>
      </c>
      <c r="AB96" s="6" t="str">
        <f t="shared" si="9"/>
        <v>http://gcm.io/Legislator/377301</v>
      </c>
    </row>
    <row r="97" spans="1:28" ht="15">
      <c r="A97" t="s">
        <v>464</v>
      </c>
      <c r="B97" t="str">
        <f t="shared" si="5"/>
        <v>Barbara Biggie</v>
      </c>
      <c r="C97" t="s">
        <v>465</v>
      </c>
      <c r="D97" t="s">
        <v>466</v>
      </c>
      <c r="E97" t="s">
        <v>467</v>
      </c>
      <c r="F97" t="s">
        <v>26</v>
      </c>
      <c r="G97" t="s">
        <v>41</v>
      </c>
      <c r="H97">
        <v>23</v>
      </c>
      <c r="I97" t="s">
        <v>463</v>
      </c>
      <c r="J97">
        <v>377207</v>
      </c>
      <c r="K97">
        <v>98</v>
      </c>
      <c r="L97">
        <v>98</v>
      </c>
      <c r="M97">
        <v>73</v>
      </c>
      <c r="N97">
        <v>23</v>
      </c>
      <c r="O97">
        <v>2</v>
      </c>
      <c r="P97">
        <v>0</v>
      </c>
      <c r="Q97">
        <v>186</v>
      </c>
      <c r="R97">
        <v>141</v>
      </c>
      <c r="S97">
        <v>2</v>
      </c>
      <c r="T97">
        <v>75.8</v>
      </c>
      <c r="U97" t="s">
        <v>343</v>
      </c>
      <c r="V97">
        <f>2*SUMIF('Sponsorship Bills'!G:G,'House Detail'!J97,'Sponsorship Bills'!I:I)</f>
        <v>0</v>
      </c>
      <c r="W97">
        <f>0.5*SUMIF('Sponsorship Bills'!H:H,"*"&amp;'House Detail'!J97&amp;"*",'Sponsorship Bills'!I:I)</f>
        <v>1.5</v>
      </c>
      <c r="X97">
        <f t="shared" si="6"/>
        <v>1.5</v>
      </c>
      <c r="Y97">
        <f t="shared" si="7"/>
        <v>0.8</v>
      </c>
      <c r="Z97">
        <f t="shared" si="8"/>
        <v>76.6</v>
      </c>
      <c r="AA97" t="s">
        <v>343</v>
      </c>
      <c r="AB97" s="6" t="str">
        <f t="shared" si="9"/>
        <v>http://gcm.io/Legislator/377207</v>
      </c>
    </row>
    <row r="98" spans="1:28" ht="15">
      <c r="A98" t="s">
        <v>468</v>
      </c>
      <c r="B98" t="str">
        <f t="shared" si="5"/>
        <v>Frank Byron</v>
      </c>
      <c r="C98" t="s">
        <v>469</v>
      </c>
      <c r="D98" t="s">
        <v>114</v>
      </c>
      <c r="E98" t="s">
        <v>470</v>
      </c>
      <c r="F98" t="s">
        <v>26</v>
      </c>
      <c r="G98" t="s">
        <v>41</v>
      </c>
      <c r="H98">
        <v>20</v>
      </c>
      <c r="I98" t="s">
        <v>164</v>
      </c>
      <c r="J98">
        <v>377078</v>
      </c>
      <c r="K98">
        <v>98</v>
      </c>
      <c r="L98">
        <v>98</v>
      </c>
      <c r="M98">
        <v>75</v>
      </c>
      <c r="N98">
        <v>22</v>
      </c>
      <c r="O98">
        <v>1</v>
      </c>
      <c r="P98">
        <v>0</v>
      </c>
      <c r="Q98">
        <v>186</v>
      </c>
      <c r="R98">
        <v>142.5</v>
      </c>
      <c r="S98">
        <v>1</v>
      </c>
      <c r="T98">
        <v>76.6</v>
      </c>
      <c r="U98" t="s">
        <v>343</v>
      </c>
      <c r="V98">
        <f>2*SUMIF('Sponsorship Bills'!G:G,'House Detail'!J98,'Sponsorship Bills'!I:I)</f>
        <v>0</v>
      </c>
      <c r="W98">
        <f>0.5*SUMIF('Sponsorship Bills'!H:H,"*"&amp;'House Detail'!J98&amp;"*",'Sponsorship Bills'!I:I)</f>
        <v>0</v>
      </c>
      <c r="X98">
        <f t="shared" si="6"/>
        <v>0</v>
      </c>
      <c r="Y98">
        <f t="shared" si="7"/>
        <v>0</v>
      </c>
      <c r="Z98">
        <f t="shared" si="8"/>
        <v>76.6</v>
      </c>
      <c r="AA98" t="s">
        <v>343</v>
      </c>
      <c r="AB98" s="6" t="str">
        <f t="shared" si="9"/>
        <v>http://gcm.io/Legislator/377078</v>
      </c>
    </row>
    <row r="99" spans="1:28" ht="15">
      <c r="A99" t="s">
        <v>471</v>
      </c>
      <c r="B99" t="str">
        <f t="shared" si="5"/>
        <v>Elizabeth Edwards</v>
      </c>
      <c r="C99" t="s">
        <v>472</v>
      </c>
      <c r="D99" t="s">
        <v>119</v>
      </c>
      <c r="E99" t="s">
        <v>473</v>
      </c>
      <c r="F99" t="s">
        <v>474</v>
      </c>
      <c r="G99" t="s">
        <v>41</v>
      </c>
      <c r="H99">
        <v>11</v>
      </c>
      <c r="I99" t="s">
        <v>475</v>
      </c>
      <c r="J99">
        <v>377294</v>
      </c>
      <c r="K99">
        <v>98</v>
      </c>
      <c r="L99">
        <v>98</v>
      </c>
      <c r="M99">
        <v>64</v>
      </c>
      <c r="N99">
        <v>17</v>
      </c>
      <c r="O99">
        <v>17</v>
      </c>
      <c r="P99">
        <v>0</v>
      </c>
      <c r="Q99">
        <v>186</v>
      </c>
      <c r="R99">
        <v>134.5</v>
      </c>
      <c r="S99">
        <v>17.3</v>
      </c>
      <c r="T99">
        <v>72.3</v>
      </c>
      <c r="U99" t="s">
        <v>476</v>
      </c>
      <c r="V99">
        <f>2*SUMIF('Sponsorship Bills'!G:G,'House Detail'!J99,'Sponsorship Bills'!I:I)</f>
        <v>6</v>
      </c>
      <c r="W99">
        <f>0.5*SUMIF('Sponsorship Bills'!H:H,"*"&amp;'House Detail'!J99&amp;"*",'Sponsorship Bills'!I:I)</f>
        <v>2</v>
      </c>
      <c r="X99">
        <f t="shared" si="6"/>
        <v>8</v>
      </c>
      <c r="Y99">
        <f t="shared" si="7"/>
        <v>4.3</v>
      </c>
      <c r="Z99">
        <f t="shared" si="8"/>
        <v>76.6</v>
      </c>
      <c r="AA99" t="s">
        <v>343</v>
      </c>
      <c r="AB99" s="6" t="str">
        <f t="shared" si="9"/>
        <v>http://gcm.io/Legislator/377294</v>
      </c>
    </row>
    <row r="100" spans="1:28" ht="15">
      <c r="A100" t="s">
        <v>477</v>
      </c>
      <c r="B100" t="str">
        <f t="shared" si="5"/>
        <v>George Hurt</v>
      </c>
      <c r="C100" t="s">
        <v>478</v>
      </c>
      <c r="D100" t="s">
        <v>479</v>
      </c>
      <c r="E100" t="s">
        <v>480</v>
      </c>
      <c r="F100" t="s">
        <v>26</v>
      </c>
      <c r="G100" t="s">
        <v>52</v>
      </c>
      <c r="H100">
        <v>2</v>
      </c>
      <c r="I100" t="s">
        <v>53</v>
      </c>
      <c r="J100">
        <v>376008</v>
      </c>
      <c r="K100">
        <v>98</v>
      </c>
      <c r="L100">
        <v>98</v>
      </c>
      <c r="M100">
        <v>65</v>
      </c>
      <c r="N100">
        <v>13</v>
      </c>
      <c r="O100">
        <v>20</v>
      </c>
      <c r="P100">
        <v>0</v>
      </c>
      <c r="Q100">
        <v>186</v>
      </c>
      <c r="R100">
        <v>141.5</v>
      </c>
      <c r="S100">
        <v>20.4</v>
      </c>
      <c r="T100">
        <v>76.1</v>
      </c>
      <c r="U100" t="s">
        <v>343</v>
      </c>
      <c r="V100">
        <f>2*SUMIF('Sponsorship Bills'!G:G,'House Detail'!J100,'Sponsorship Bills'!I:I)</f>
        <v>0</v>
      </c>
      <c r="W100">
        <f>0.5*SUMIF('Sponsorship Bills'!H:H,"*"&amp;'House Detail'!J100&amp;"*",'Sponsorship Bills'!I:I)</f>
        <v>-1</v>
      </c>
      <c r="X100">
        <f t="shared" si="6"/>
        <v>-1</v>
      </c>
      <c r="Y100">
        <f t="shared" si="7"/>
        <v>-0.5</v>
      </c>
      <c r="Z100">
        <f t="shared" si="8"/>
        <v>75.6</v>
      </c>
      <c r="AA100" t="s">
        <v>343</v>
      </c>
      <c r="AB100" s="6" t="str">
        <f t="shared" si="9"/>
        <v>http://gcm.io/Legislator/376008</v>
      </c>
    </row>
    <row r="101" spans="1:28" ht="15">
      <c r="A101" t="s">
        <v>481</v>
      </c>
      <c r="B101" t="str">
        <f t="shared" si="5"/>
        <v>Pamela Tucker</v>
      </c>
      <c r="C101" t="s">
        <v>482</v>
      </c>
      <c r="D101" t="s">
        <v>483</v>
      </c>
      <c r="E101" t="s">
        <v>484</v>
      </c>
      <c r="F101" t="s">
        <v>26</v>
      </c>
      <c r="G101" t="s">
        <v>34</v>
      </c>
      <c r="H101">
        <v>23</v>
      </c>
      <c r="I101" t="s">
        <v>485</v>
      </c>
      <c r="J101">
        <v>376878</v>
      </c>
      <c r="K101">
        <v>98</v>
      </c>
      <c r="L101">
        <v>98</v>
      </c>
      <c r="M101">
        <v>54</v>
      </c>
      <c r="N101">
        <v>7</v>
      </c>
      <c r="O101">
        <v>37</v>
      </c>
      <c r="P101">
        <v>0</v>
      </c>
      <c r="Q101">
        <v>186</v>
      </c>
      <c r="R101">
        <v>140</v>
      </c>
      <c r="S101">
        <v>37.8</v>
      </c>
      <c r="T101">
        <v>75.3</v>
      </c>
      <c r="U101" t="s">
        <v>343</v>
      </c>
      <c r="V101">
        <f>2*SUMIF('Sponsorship Bills'!G:G,'House Detail'!J101,'Sponsorship Bills'!I:I)</f>
        <v>0</v>
      </c>
      <c r="W101">
        <f>0.5*SUMIF('Sponsorship Bills'!H:H,"*"&amp;'House Detail'!J101&amp;"*",'Sponsorship Bills'!I:I)</f>
        <v>0.5</v>
      </c>
      <c r="X101">
        <f t="shared" si="6"/>
        <v>0.5</v>
      </c>
      <c r="Y101">
        <f t="shared" si="7"/>
        <v>0.3</v>
      </c>
      <c r="Z101">
        <f t="shared" si="8"/>
        <v>75.6</v>
      </c>
      <c r="AA101" t="s">
        <v>343</v>
      </c>
      <c r="AB101" s="6" t="str">
        <f t="shared" si="9"/>
        <v>http://gcm.io/Legislator/376878</v>
      </c>
    </row>
    <row r="102" spans="1:28" ht="15">
      <c r="A102" t="s">
        <v>486</v>
      </c>
      <c r="B102" t="str">
        <f t="shared" si="5"/>
        <v>Kenneth Weyler</v>
      </c>
      <c r="C102" t="s">
        <v>487</v>
      </c>
      <c r="D102" t="s">
        <v>488</v>
      </c>
      <c r="E102" t="s">
        <v>489</v>
      </c>
      <c r="F102" t="s">
        <v>26</v>
      </c>
      <c r="G102" t="s">
        <v>34</v>
      </c>
      <c r="H102">
        <v>13</v>
      </c>
      <c r="I102" t="s">
        <v>369</v>
      </c>
      <c r="J102">
        <v>374470</v>
      </c>
      <c r="K102">
        <v>98</v>
      </c>
      <c r="L102">
        <v>98</v>
      </c>
      <c r="M102">
        <v>71</v>
      </c>
      <c r="N102">
        <v>27</v>
      </c>
      <c r="O102">
        <v>0</v>
      </c>
      <c r="P102">
        <v>0</v>
      </c>
      <c r="Q102">
        <v>186</v>
      </c>
      <c r="R102">
        <v>136</v>
      </c>
      <c r="S102">
        <v>0</v>
      </c>
      <c r="T102">
        <v>73.1</v>
      </c>
      <c r="U102" t="s">
        <v>343</v>
      </c>
      <c r="V102">
        <f>2*SUMIF('Sponsorship Bills'!G:G,'House Detail'!J102,'Sponsorship Bills'!I:I)</f>
        <v>2</v>
      </c>
      <c r="W102">
        <f>0.5*SUMIF('Sponsorship Bills'!H:H,"*"&amp;'House Detail'!J102&amp;"*",'Sponsorship Bills'!I:I)</f>
        <v>2</v>
      </c>
      <c r="X102">
        <f t="shared" si="6"/>
        <v>4</v>
      </c>
      <c r="Y102">
        <f t="shared" si="7"/>
        <v>2.2</v>
      </c>
      <c r="Z102">
        <f t="shared" si="8"/>
        <v>75.3</v>
      </c>
      <c r="AA102" t="s">
        <v>343</v>
      </c>
      <c r="AB102" s="6" t="str">
        <f t="shared" si="9"/>
        <v>http://gcm.io/Legislator/374470</v>
      </c>
    </row>
    <row r="103" spans="1:28" ht="15">
      <c r="A103" t="s">
        <v>490</v>
      </c>
      <c r="B103" t="str">
        <f t="shared" si="5"/>
        <v>Ted Wright</v>
      </c>
      <c r="C103" t="s">
        <v>491</v>
      </c>
      <c r="D103" t="s">
        <v>492</v>
      </c>
      <c r="E103" t="s">
        <v>493</v>
      </c>
      <c r="F103" t="s">
        <v>26</v>
      </c>
      <c r="G103" t="s">
        <v>96</v>
      </c>
      <c r="H103">
        <v>8</v>
      </c>
      <c r="I103" t="s">
        <v>494</v>
      </c>
      <c r="J103">
        <v>377194</v>
      </c>
      <c r="K103">
        <v>98</v>
      </c>
      <c r="L103">
        <v>98</v>
      </c>
      <c r="M103">
        <v>55</v>
      </c>
      <c r="N103">
        <v>10</v>
      </c>
      <c r="O103">
        <v>33</v>
      </c>
      <c r="P103">
        <v>0</v>
      </c>
      <c r="Q103">
        <v>186</v>
      </c>
      <c r="R103">
        <v>138.5</v>
      </c>
      <c r="S103">
        <v>33.7</v>
      </c>
      <c r="T103">
        <v>74.5</v>
      </c>
      <c r="U103" t="s">
        <v>343</v>
      </c>
      <c r="V103">
        <f>2*SUMIF('Sponsorship Bills'!G:G,'House Detail'!J103,'Sponsorship Bills'!I:I)</f>
        <v>0</v>
      </c>
      <c r="W103">
        <f>0.5*SUMIF('Sponsorship Bills'!H:H,"*"&amp;'House Detail'!J103&amp;"*",'Sponsorship Bills'!I:I)</f>
        <v>1</v>
      </c>
      <c r="X103">
        <f t="shared" si="6"/>
        <v>1</v>
      </c>
      <c r="Y103">
        <f t="shared" si="7"/>
        <v>0.5</v>
      </c>
      <c r="Z103">
        <f t="shared" si="8"/>
        <v>75</v>
      </c>
      <c r="AA103" t="s">
        <v>343</v>
      </c>
      <c r="AB103" s="6" t="str">
        <f t="shared" si="9"/>
        <v>http://gcm.io/Legislator/377194</v>
      </c>
    </row>
    <row r="104" spans="1:28" ht="15">
      <c r="A104" t="s">
        <v>495</v>
      </c>
      <c r="B104" t="str">
        <f t="shared" si="5"/>
        <v>Glenn Cordelli</v>
      </c>
      <c r="C104" t="s">
        <v>496</v>
      </c>
      <c r="D104" t="s">
        <v>497</v>
      </c>
      <c r="E104" t="s">
        <v>498</v>
      </c>
      <c r="F104" t="s">
        <v>26</v>
      </c>
      <c r="G104" t="s">
        <v>96</v>
      </c>
      <c r="H104">
        <v>4</v>
      </c>
      <c r="I104" t="s">
        <v>499</v>
      </c>
      <c r="J104">
        <v>377085</v>
      </c>
      <c r="K104">
        <v>98</v>
      </c>
      <c r="L104">
        <v>98</v>
      </c>
      <c r="M104">
        <v>73</v>
      </c>
      <c r="N104">
        <v>25</v>
      </c>
      <c r="O104">
        <v>0</v>
      </c>
      <c r="P104">
        <v>0</v>
      </c>
      <c r="Q104">
        <v>186</v>
      </c>
      <c r="R104">
        <v>140</v>
      </c>
      <c r="S104">
        <v>0</v>
      </c>
      <c r="T104">
        <v>75.3</v>
      </c>
      <c r="U104" t="s">
        <v>343</v>
      </c>
      <c r="V104">
        <f>2*SUMIF('Sponsorship Bills'!G:G,'House Detail'!J104,'Sponsorship Bills'!I:I)</f>
        <v>0</v>
      </c>
      <c r="W104">
        <f>0.5*SUMIF('Sponsorship Bills'!H:H,"*"&amp;'House Detail'!J104&amp;"*",'Sponsorship Bills'!I:I)</f>
        <v>-1</v>
      </c>
      <c r="X104">
        <f t="shared" si="6"/>
        <v>-1</v>
      </c>
      <c r="Y104">
        <f t="shared" si="7"/>
        <v>-0.5</v>
      </c>
      <c r="Z104">
        <f t="shared" si="8"/>
        <v>74.8</v>
      </c>
      <c r="AA104" t="s">
        <v>343</v>
      </c>
      <c r="AB104" s="6" t="str">
        <f t="shared" si="9"/>
        <v>http://gcm.io/Legislator/377085</v>
      </c>
    </row>
    <row r="105" spans="1:28" ht="15">
      <c r="A105" t="s">
        <v>500</v>
      </c>
      <c r="B105" t="str">
        <f t="shared" si="5"/>
        <v>Edmond Gionet</v>
      </c>
      <c r="C105" t="s">
        <v>501</v>
      </c>
      <c r="D105" t="s">
        <v>502</v>
      </c>
      <c r="E105" t="s">
        <v>503</v>
      </c>
      <c r="F105" t="s">
        <v>26</v>
      </c>
      <c r="G105" t="s">
        <v>64</v>
      </c>
      <c r="H105">
        <v>5</v>
      </c>
      <c r="I105" t="s">
        <v>504</v>
      </c>
      <c r="J105">
        <v>376464</v>
      </c>
      <c r="K105">
        <v>98</v>
      </c>
      <c r="L105">
        <v>98</v>
      </c>
      <c r="M105">
        <v>70</v>
      </c>
      <c r="N105">
        <v>25</v>
      </c>
      <c r="O105">
        <v>3</v>
      </c>
      <c r="P105">
        <v>0</v>
      </c>
      <c r="Q105">
        <v>186</v>
      </c>
      <c r="R105">
        <v>140</v>
      </c>
      <c r="S105">
        <v>3.1</v>
      </c>
      <c r="T105">
        <v>75.3</v>
      </c>
      <c r="U105" t="s">
        <v>343</v>
      </c>
      <c r="V105">
        <f>2*SUMIF('Sponsorship Bills'!G:G,'House Detail'!J105,'Sponsorship Bills'!I:I)</f>
        <v>0</v>
      </c>
      <c r="W105">
        <f>0.5*SUMIF('Sponsorship Bills'!H:H,"*"&amp;'House Detail'!J105&amp;"*",'Sponsorship Bills'!I:I)</f>
        <v>-2.5</v>
      </c>
      <c r="X105">
        <f t="shared" si="6"/>
        <v>-2.5</v>
      </c>
      <c r="Y105">
        <f t="shared" si="7"/>
        <v>-1.3</v>
      </c>
      <c r="Z105">
        <f t="shared" si="8"/>
        <v>74</v>
      </c>
      <c r="AA105" t="s">
        <v>343</v>
      </c>
      <c r="AB105" s="6" t="str">
        <f t="shared" si="9"/>
        <v>http://gcm.io/Legislator/376464</v>
      </c>
    </row>
    <row r="106" spans="1:28" ht="15">
      <c r="A106" t="s">
        <v>505</v>
      </c>
      <c r="B106" t="str">
        <f t="shared" si="5"/>
        <v>Carl Seidel</v>
      </c>
      <c r="C106" t="s">
        <v>506</v>
      </c>
      <c r="D106" t="s">
        <v>507</v>
      </c>
      <c r="E106" t="s">
        <v>508</v>
      </c>
      <c r="F106" t="s">
        <v>26</v>
      </c>
      <c r="G106" t="s">
        <v>41</v>
      </c>
      <c r="H106">
        <v>28</v>
      </c>
      <c r="I106" t="s">
        <v>121</v>
      </c>
      <c r="J106">
        <v>376864</v>
      </c>
      <c r="K106">
        <v>98</v>
      </c>
      <c r="L106">
        <v>98</v>
      </c>
      <c r="M106">
        <v>57</v>
      </c>
      <c r="N106">
        <v>21</v>
      </c>
      <c r="O106">
        <v>20</v>
      </c>
      <c r="P106">
        <v>0</v>
      </c>
      <c r="Q106">
        <v>186</v>
      </c>
      <c r="R106">
        <v>132</v>
      </c>
      <c r="S106">
        <v>20.4</v>
      </c>
      <c r="T106">
        <v>71</v>
      </c>
      <c r="U106" t="s">
        <v>476</v>
      </c>
      <c r="V106">
        <f>2*SUMIF('Sponsorship Bills'!G:G,'House Detail'!J106,'Sponsorship Bills'!I:I)</f>
        <v>0</v>
      </c>
      <c r="W106">
        <f>0.5*SUMIF('Sponsorship Bills'!H:H,"*"&amp;'House Detail'!J106&amp;"*",'Sponsorship Bills'!I:I)</f>
        <v>5.5</v>
      </c>
      <c r="X106">
        <f t="shared" si="6"/>
        <v>5.5</v>
      </c>
      <c r="Y106">
        <f t="shared" si="7"/>
        <v>3</v>
      </c>
      <c r="Z106">
        <f t="shared" si="8"/>
        <v>74</v>
      </c>
      <c r="AA106" t="s">
        <v>343</v>
      </c>
      <c r="AB106" s="6" t="str">
        <f t="shared" si="9"/>
        <v>http://gcm.io/Legislator/376864</v>
      </c>
    </row>
    <row r="107" spans="1:28" ht="15">
      <c r="A107" t="s">
        <v>509</v>
      </c>
      <c r="B107" t="str">
        <f t="shared" si="5"/>
        <v>Peter Hansen</v>
      </c>
      <c r="C107" t="s">
        <v>510</v>
      </c>
      <c r="D107" t="s">
        <v>413</v>
      </c>
      <c r="E107" t="s">
        <v>511</v>
      </c>
      <c r="F107" t="s">
        <v>26</v>
      </c>
      <c r="G107" t="s">
        <v>41</v>
      </c>
      <c r="H107">
        <v>22</v>
      </c>
      <c r="I107" t="s">
        <v>512</v>
      </c>
      <c r="J107">
        <v>376944</v>
      </c>
      <c r="K107">
        <v>98</v>
      </c>
      <c r="L107">
        <v>98</v>
      </c>
      <c r="M107">
        <v>62</v>
      </c>
      <c r="N107">
        <v>19</v>
      </c>
      <c r="O107">
        <v>17</v>
      </c>
      <c r="P107">
        <v>0</v>
      </c>
      <c r="Q107">
        <v>186</v>
      </c>
      <c r="R107">
        <v>137.5</v>
      </c>
      <c r="S107">
        <v>17.3</v>
      </c>
      <c r="T107">
        <v>73.9</v>
      </c>
      <c r="U107" t="s">
        <v>343</v>
      </c>
      <c r="V107">
        <f>2*SUMIF('Sponsorship Bills'!G:G,'House Detail'!J107,'Sponsorship Bills'!I:I)</f>
        <v>0</v>
      </c>
      <c r="W107">
        <f>0.5*SUMIF('Sponsorship Bills'!H:H,"*"&amp;'House Detail'!J107&amp;"*",'Sponsorship Bills'!I:I)</f>
        <v>0</v>
      </c>
      <c r="X107">
        <f t="shared" si="6"/>
        <v>0</v>
      </c>
      <c r="Y107">
        <f t="shared" si="7"/>
        <v>0</v>
      </c>
      <c r="Z107">
        <f t="shared" si="8"/>
        <v>73.9</v>
      </c>
      <c r="AA107" t="s">
        <v>343</v>
      </c>
      <c r="AB107" s="6" t="str">
        <f t="shared" si="9"/>
        <v>http://gcm.io/Legislator/376944</v>
      </c>
    </row>
    <row r="108" spans="1:28" ht="15">
      <c r="A108" t="s">
        <v>513</v>
      </c>
      <c r="B108" t="str">
        <f t="shared" si="5"/>
        <v>Joseph Lachance</v>
      </c>
      <c r="C108" t="s">
        <v>514</v>
      </c>
      <c r="D108" t="s">
        <v>56</v>
      </c>
      <c r="E108" t="s">
        <v>515</v>
      </c>
      <c r="F108" t="s">
        <v>26</v>
      </c>
      <c r="G108" t="s">
        <v>41</v>
      </c>
      <c r="H108">
        <v>8</v>
      </c>
      <c r="I108" t="s">
        <v>516</v>
      </c>
      <c r="J108">
        <v>377305</v>
      </c>
      <c r="K108">
        <v>98</v>
      </c>
      <c r="L108">
        <v>98</v>
      </c>
      <c r="M108">
        <v>82</v>
      </c>
      <c r="N108">
        <v>11</v>
      </c>
      <c r="O108">
        <v>5</v>
      </c>
      <c r="P108">
        <v>0</v>
      </c>
      <c r="Q108">
        <v>186</v>
      </c>
      <c r="R108">
        <v>155</v>
      </c>
      <c r="S108">
        <v>5.1</v>
      </c>
      <c r="T108">
        <v>83.3</v>
      </c>
      <c r="U108" t="s">
        <v>216</v>
      </c>
      <c r="V108">
        <f>2*SUMIF('Sponsorship Bills'!G:G,'House Detail'!J108,'Sponsorship Bills'!I:I)</f>
        <v>-24</v>
      </c>
      <c r="W108">
        <f>0.5*SUMIF('Sponsorship Bills'!H:H,"*"&amp;'House Detail'!J108&amp;"*",'Sponsorship Bills'!I:I)</f>
        <v>6</v>
      </c>
      <c r="X108">
        <f t="shared" si="6"/>
        <v>-18</v>
      </c>
      <c r="Y108">
        <f t="shared" si="7"/>
        <v>-9.7</v>
      </c>
      <c r="Z108">
        <f t="shared" si="8"/>
        <v>73.6</v>
      </c>
      <c r="AA108" t="s">
        <v>343</v>
      </c>
      <c r="AB108" s="6" t="str">
        <f t="shared" si="9"/>
        <v>http://gcm.io/Legislator/377305</v>
      </c>
    </row>
    <row r="109" spans="1:28" ht="15">
      <c r="A109" t="s">
        <v>517</v>
      </c>
      <c r="B109" t="str">
        <f t="shared" si="5"/>
        <v>John Mullen</v>
      </c>
      <c r="C109" t="s">
        <v>518</v>
      </c>
      <c r="D109" t="s">
        <v>39</v>
      </c>
      <c r="E109" t="s">
        <v>519</v>
      </c>
      <c r="F109" t="s">
        <v>26</v>
      </c>
      <c r="G109" t="s">
        <v>58</v>
      </c>
      <c r="H109">
        <v>1</v>
      </c>
      <c r="I109" t="s">
        <v>347</v>
      </c>
      <c r="J109">
        <v>377149</v>
      </c>
      <c r="K109">
        <v>98</v>
      </c>
      <c r="L109">
        <v>98</v>
      </c>
      <c r="M109">
        <v>70</v>
      </c>
      <c r="N109">
        <v>22</v>
      </c>
      <c r="O109">
        <v>6</v>
      </c>
      <c r="P109">
        <v>0</v>
      </c>
      <c r="Q109">
        <v>186</v>
      </c>
      <c r="R109">
        <v>135</v>
      </c>
      <c r="S109">
        <v>6.1</v>
      </c>
      <c r="T109">
        <v>72.6</v>
      </c>
      <c r="U109" t="s">
        <v>476</v>
      </c>
      <c r="V109">
        <f>2*SUMIF('Sponsorship Bills'!G:G,'House Detail'!J109,'Sponsorship Bills'!I:I)</f>
        <v>0</v>
      </c>
      <c r="W109">
        <f>0.5*SUMIF('Sponsorship Bills'!H:H,"*"&amp;'House Detail'!J109&amp;"*",'Sponsorship Bills'!I:I)</f>
        <v>-0.5</v>
      </c>
      <c r="X109">
        <f t="shared" si="6"/>
        <v>-0.5</v>
      </c>
      <c r="Y109">
        <f t="shared" si="7"/>
        <v>-0.3</v>
      </c>
      <c r="Z109">
        <f t="shared" si="8"/>
        <v>72.3</v>
      </c>
      <c r="AA109" t="s">
        <v>476</v>
      </c>
      <c r="AB109" s="6" t="str">
        <f t="shared" si="9"/>
        <v>http://gcm.io/Legislator/377149</v>
      </c>
    </row>
    <row r="110" spans="1:28" ht="15">
      <c r="A110" t="s">
        <v>520</v>
      </c>
      <c r="B110" t="str">
        <f t="shared" si="5"/>
        <v>John Hunt</v>
      </c>
      <c r="C110" t="s">
        <v>521</v>
      </c>
      <c r="D110" t="s">
        <v>39</v>
      </c>
      <c r="E110" t="s">
        <v>522</v>
      </c>
      <c r="F110" t="s">
        <v>26</v>
      </c>
      <c r="G110" t="s">
        <v>85</v>
      </c>
      <c r="H110">
        <v>11</v>
      </c>
      <c r="I110" t="s">
        <v>523</v>
      </c>
      <c r="J110">
        <v>372375</v>
      </c>
      <c r="K110">
        <v>98</v>
      </c>
      <c r="L110">
        <v>98</v>
      </c>
      <c r="M110">
        <v>72</v>
      </c>
      <c r="N110">
        <v>25</v>
      </c>
      <c r="O110">
        <v>1</v>
      </c>
      <c r="P110">
        <v>0</v>
      </c>
      <c r="Q110">
        <v>186</v>
      </c>
      <c r="R110">
        <v>139.5</v>
      </c>
      <c r="S110">
        <v>1</v>
      </c>
      <c r="T110">
        <v>75</v>
      </c>
      <c r="U110" t="s">
        <v>343</v>
      </c>
      <c r="V110">
        <f>2*SUMIF('Sponsorship Bills'!G:G,'House Detail'!J110,'Sponsorship Bills'!I:I)</f>
        <v>-4</v>
      </c>
      <c r="W110">
        <f>0.5*SUMIF('Sponsorship Bills'!H:H,"*"&amp;'House Detail'!J110&amp;"*",'Sponsorship Bills'!I:I)</f>
        <v>-1.5</v>
      </c>
      <c r="X110">
        <f t="shared" si="6"/>
        <v>-5.5</v>
      </c>
      <c r="Y110">
        <f t="shared" si="7"/>
        <v>-3</v>
      </c>
      <c r="Z110">
        <f t="shared" si="8"/>
        <v>72</v>
      </c>
      <c r="AA110" t="s">
        <v>476</v>
      </c>
      <c r="AB110" s="6" t="str">
        <f t="shared" si="9"/>
        <v>http://gcm.io/Legislator/372375</v>
      </c>
    </row>
    <row r="111" spans="1:28" ht="15">
      <c r="A111" t="s">
        <v>524</v>
      </c>
      <c r="B111" t="str">
        <f t="shared" si="5"/>
        <v>Shari LeBreche</v>
      </c>
      <c r="C111" t="s">
        <v>525</v>
      </c>
      <c r="D111" t="s">
        <v>526</v>
      </c>
      <c r="E111" t="s">
        <v>527</v>
      </c>
      <c r="F111" t="s">
        <v>26</v>
      </c>
      <c r="G111" t="s">
        <v>52</v>
      </c>
      <c r="H111">
        <v>6</v>
      </c>
      <c r="I111" t="s">
        <v>74</v>
      </c>
      <c r="J111">
        <v>377306</v>
      </c>
      <c r="K111">
        <v>98</v>
      </c>
      <c r="L111">
        <v>98</v>
      </c>
      <c r="M111">
        <v>60</v>
      </c>
      <c r="N111">
        <v>19</v>
      </c>
      <c r="O111">
        <v>19</v>
      </c>
      <c r="P111">
        <v>0</v>
      </c>
      <c r="Q111">
        <v>186</v>
      </c>
      <c r="R111">
        <v>133.5</v>
      </c>
      <c r="S111">
        <v>19.4</v>
      </c>
      <c r="T111">
        <v>71.8</v>
      </c>
      <c r="U111" t="s">
        <v>476</v>
      </c>
      <c r="V111">
        <f>2*SUMIF('Sponsorship Bills'!G:G,'House Detail'!J111,'Sponsorship Bills'!I:I)</f>
        <v>0</v>
      </c>
      <c r="W111">
        <f>0.5*SUMIF('Sponsorship Bills'!H:H,"*"&amp;'House Detail'!J111&amp;"*",'Sponsorship Bills'!I:I)</f>
        <v>0</v>
      </c>
      <c r="X111">
        <f t="shared" si="6"/>
        <v>0</v>
      </c>
      <c r="Y111">
        <f t="shared" si="7"/>
        <v>0</v>
      </c>
      <c r="Z111">
        <f t="shared" si="8"/>
        <v>71.8</v>
      </c>
      <c r="AA111" t="s">
        <v>476</v>
      </c>
      <c r="AB111" s="6" t="str">
        <f t="shared" si="9"/>
        <v>http://gcm.io/Legislator/377306</v>
      </c>
    </row>
    <row r="112" spans="1:28" ht="15">
      <c r="A112" t="s">
        <v>528</v>
      </c>
      <c r="B112" t="str">
        <f t="shared" si="5"/>
        <v>Walter Kolodziej</v>
      </c>
      <c r="C112" t="s">
        <v>529</v>
      </c>
      <c r="D112" t="s">
        <v>530</v>
      </c>
      <c r="E112" t="s">
        <v>531</v>
      </c>
      <c r="F112" t="s">
        <v>26</v>
      </c>
      <c r="G112" t="s">
        <v>34</v>
      </c>
      <c r="H112">
        <v>7</v>
      </c>
      <c r="I112" t="s">
        <v>307</v>
      </c>
      <c r="J112">
        <v>376829</v>
      </c>
      <c r="K112">
        <v>98</v>
      </c>
      <c r="L112">
        <v>98</v>
      </c>
      <c r="M112">
        <v>58</v>
      </c>
      <c r="N112">
        <v>18</v>
      </c>
      <c r="O112">
        <v>22</v>
      </c>
      <c r="P112">
        <v>0</v>
      </c>
      <c r="Q112">
        <v>186</v>
      </c>
      <c r="R112">
        <v>132.5</v>
      </c>
      <c r="S112">
        <v>22.4</v>
      </c>
      <c r="T112">
        <v>71.2</v>
      </c>
      <c r="U112" t="s">
        <v>476</v>
      </c>
      <c r="V112">
        <f>2*SUMIF('Sponsorship Bills'!G:G,'House Detail'!J112,'Sponsorship Bills'!I:I)</f>
        <v>0</v>
      </c>
      <c r="W112">
        <f>0.5*SUMIF('Sponsorship Bills'!H:H,"*"&amp;'House Detail'!J112&amp;"*",'Sponsorship Bills'!I:I)</f>
        <v>0</v>
      </c>
      <c r="X112">
        <f t="shared" si="6"/>
        <v>0</v>
      </c>
      <c r="Y112">
        <f t="shared" si="7"/>
        <v>0</v>
      </c>
      <c r="Z112">
        <f t="shared" si="8"/>
        <v>71.2</v>
      </c>
      <c r="AA112" t="s">
        <v>476</v>
      </c>
      <c r="AB112" s="6" t="str">
        <f t="shared" si="9"/>
        <v>http://gcm.io/Legislator/376829</v>
      </c>
    </row>
    <row r="113" spans="1:28" ht="15">
      <c r="A113" t="s">
        <v>532</v>
      </c>
      <c r="B113" t="str">
        <f t="shared" si="5"/>
        <v>Carol Bush</v>
      </c>
      <c r="C113" t="s">
        <v>533</v>
      </c>
      <c r="D113" t="s">
        <v>185</v>
      </c>
      <c r="E113" t="s">
        <v>534</v>
      </c>
      <c r="F113" t="s">
        <v>26</v>
      </c>
      <c r="G113" t="s">
        <v>34</v>
      </c>
      <c r="H113">
        <v>31</v>
      </c>
      <c r="I113" t="s">
        <v>535</v>
      </c>
      <c r="J113">
        <v>377211</v>
      </c>
      <c r="K113">
        <v>98</v>
      </c>
      <c r="L113">
        <v>98</v>
      </c>
      <c r="M113">
        <v>49</v>
      </c>
      <c r="N113">
        <v>10</v>
      </c>
      <c r="O113">
        <v>39</v>
      </c>
      <c r="P113">
        <v>0</v>
      </c>
      <c r="Q113">
        <v>186</v>
      </c>
      <c r="R113">
        <v>131.5</v>
      </c>
      <c r="S113">
        <v>39.8</v>
      </c>
      <c r="T113">
        <v>70.7</v>
      </c>
      <c r="U113" t="s">
        <v>476</v>
      </c>
      <c r="V113">
        <f>2*SUMIF('Sponsorship Bills'!G:G,'House Detail'!J113,'Sponsorship Bills'!I:I)</f>
        <v>0</v>
      </c>
      <c r="W113">
        <f>0.5*SUMIF('Sponsorship Bills'!H:H,"*"&amp;'House Detail'!J113&amp;"*",'Sponsorship Bills'!I:I)</f>
        <v>0</v>
      </c>
      <c r="X113">
        <f t="shared" si="6"/>
        <v>0</v>
      </c>
      <c r="Y113">
        <f t="shared" si="7"/>
        <v>0</v>
      </c>
      <c r="Z113">
        <f t="shared" si="8"/>
        <v>70.7</v>
      </c>
      <c r="AA113" t="s">
        <v>476</v>
      </c>
      <c r="AB113" s="6" t="str">
        <f t="shared" si="9"/>
        <v>http://gcm.io/Legislator/377211</v>
      </c>
    </row>
    <row r="114" spans="1:28" ht="15">
      <c r="A114" t="s">
        <v>536</v>
      </c>
      <c r="B114" t="str">
        <f t="shared" si="5"/>
        <v>Stephen Darrow</v>
      </c>
      <c r="C114" t="s">
        <v>537</v>
      </c>
      <c r="D114" t="s">
        <v>538</v>
      </c>
      <c r="E114" t="s">
        <v>539</v>
      </c>
      <c r="F114" t="s">
        <v>26</v>
      </c>
      <c r="G114" t="s">
        <v>64</v>
      </c>
      <c r="H114">
        <v>17</v>
      </c>
      <c r="I114" t="s">
        <v>540</v>
      </c>
      <c r="J114">
        <v>377217</v>
      </c>
      <c r="K114">
        <v>98</v>
      </c>
      <c r="L114">
        <v>98</v>
      </c>
      <c r="M114">
        <v>71</v>
      </c>
      <c r="N114">
        <v>27</v>
      </c>
      <c r="O114">
        <v>0</v>
      </c>
      <c r="P114">
        <v>0</v>
      </c>
      <c r="Q114">
        <v>186</v>
      </c>
      <c r="R114">
        <v>131</v>
      </c>
      <c r="S114">
        <v>0</v>
      </c>
      <c r="T114">
        <v>70.4</v>
      </c>
      <c r="U114" t="s">
        <v>476</v>
      </c>
      <c r="V114">
        <f>2*SUMIF('Sponsorship Bills'!G:G,'House Detail'!J114,'Sponsorship Bills'!I:I)</f>
        <v>0</v>
      </c>
      <c r="W114">
        <f>0.5*SUMIF('Sponsorship Bills'!H:H,"*"&amp;'House Detail'!J114&amp;"*",'Sponsorship Bills'!I:I)</f>
        <v>0</v>
      </c>
      <c r="X114">
        <f t="shared" si="6"/>
        <v>0</v>
      </c>
      <c r="Y114">
        <f t="shared" si="7"/>
        <v>0</v>
      </c>
      <c r="Z114">
        <f t="shared" si="8"/>
        <v>70.4</v>
      </c>
      <c r="AA114" t="s">
        <v>476</v>
      </c>
      <c r="AB114" s="6" t="str">
        <f t="shared" si="9"/>
        <v>http://gcm.io/Legislator/377217</v>
      </c>
    </row>
    <row r="115" spans="1:28" ht="15">
      <c r="A115" t="s">
        <v>541</v>
      </c>
      <c r="B115" t="str">
        <f t="shared" si="5"/>
        <v>Russell Dumais</v>
      </c>
      <c r="C115" t="s">
        <v>542</v>
      </c>
      <c r="D115" t="s">
        <v>372</v>
      </c>
      <c r="E115" t="s">
        <v>543</v>
      </c>
      <c r="F115" t="s">
        <v>26</v>
      </c>
      <c r="G115" t="s">
        <v>52</v>
      </c>
      <c r="H115">
        <v>2</v>
      </c>
      <c r="I115" t="s">
        <v>53</v>
      </c>
      <c r="J115">
        <v>377221</v>
      </c>
      <c r="K115">
        <v>98</v>
      </c>
      <c r="L115">
        <v>98</v>
      </c>
      <c r="M115">
        <v>66</v>
      </c>
      <c r="N115">
        <v>27</v>
      </c>
      <c r="O115">
        <v>5</v>
      </c>
      <c r="P115">
        <v>0</v>
      </c>
      <c r="Q115">
        <v>186</v>
      </c>
      <c r="R115">
        <v>130.5</v>
      </c>
      <c r="S115">
        <v>5.1</v>
      </c>
      <c r="T115">
        <v>70.2</v>
      </c>
      <c r="U115" t="s">
        <v>476</v>
      </c>
      <c r="V115">
        <f>2*SUMIF('Sponsorship Bills'!G:G,'House Detail'!J115,'Sponsorship Bills'!I:I)</f>
        <v>0</v>
      </c>
      <c r="W115">
        <f>0.5*SUMIF('Sponsorship Bills'!H:H,"*"&amp;'House Detail'!J115&amp;"*",'Sponsorship Bills'!I:I)</f>
        <v>0</v>
      </c>
      <c r="X115">
        <f t="shared" si="6"/>
        <v>0</v>
      </c>
      <c r="Y115">
        <f t="shared" si="7"/>
        <v>0</v>
      </c>
      <c r="Z115">
        <f t="shared" si="8"/>
        <v>70.2</v>
      </c>
      <c r="AA115" t="s">
        <v>476</v>
      </c>
      <c r="AB115" s="6" t="str">
        <f t="shared" si="9"/>
        <v>http://gcm.io/Legislator/377221</v>
      </c>
    </row>
    <row r="116" spans="1:28" ht="15">
      <c r="A116" t="s">
        <v>544</v>
      </c>
      <c r="B116" t="str">
        <f t="shared" si="5"/>
        <v>Thomas Laware</v>
      </c>
      <c r="C116" t="s">
        <v>545</v>
      </c>
      <c r="D116" t="s">
        <v>124</v>
      </c>
      <c r="E116" t="s">
        <v>546</v>
      </c>
      <c r="F116" t="s">
        <v>26</v>
      </c>
      <c r="G116" t="s">
        <v>139</v>
      </c>
      <c r="H116">
        <v>8</v>
      </c>
      <c r="I116" t="s">
        <v>547</v>
      </c>
      <c r="J116">
        <v>376965</v>
      </c>
      <c r="K116">
        <v>98</v>
      </c>
      <c r="L116">
        <v>98</v>
      </c>
      <c r="M116">
        <v>74</v>
      </c>
      <c r="N116">
        <v>24</v>
      </c>
      <c r="O116">
        <v>0</v>
      </c>
      <c r="P116">
        <v>0</v>
      </c>
      <c r="Q116">
        <v>186</v>
      </c>
      <c r="R116">
        <v>130</v>
      </c>
      <c r="S116">
        <v>0</v>
      </c>
      <c r="T116">
        <v>69.9</v>
      </c>
      <c r="U116" t="s">
        <v>476</v>
      </c>
      <c r="V116">
        <f>2*SUMIF('Sponsorship Bills'!G:G,'House Detail'!J116,'Sponsorship Bills'!I:I)</f>
        <v>0</v>
      </c>
      <c r="W116">
        <f>0.5*SUMIF('Sponsorship Bills'!H:H,"*"&amp;'House Detail'!J116&amp;"*",'Sponsorship Bills'!I:I)</f>
        <v>0.5</v>
      </c>
      <c r="X116">
        <f t="shared" si="6"/>
        <v>0.5</v>
      </c>
      <c r="Y116">
        <f t="shared" si="7"/>
        <v>0.3</v>
      </c>
      <c r="Z116">
        <f t="shared" si="8"/>
        <v>70.2</v>
      </c>
      <c r="AA116" t="s">
        <v>476</v>
      </c>
      <c r="AB116" s="6" t="str">
        <f t="shared" si="9"/>
        <v>http://gcm.io/Legislator/376965</v>
      </c>
    </row>
    <row r="117" spans="1:28" ht="15">
      <c r="A117" t="s">
        <v>548</v>
      </c>
      <c r="B117" t="str">
        <f t="shared" si="5"/>
        <v>Joe Sweeney</v>
      </c>
      <c r="C117" t="s">
        <v>549</v>
      </c>
      <c r="D117" t="s">
        <v>288</v>
      </c>
      <c r="E117" t="s">
        <v>550</v>
      </c>
      <c r="F117" t="s">
        <v>26</v>
      </c>
      <c r="G117" t="s">
        <v>34</v>
      </c>
      <c r="H117">
        <v>8</v>
      </c>
      <c r="I117" t="s">
        <v>551</v>
      </c>
      <c r="J117">
        <v>377174</v>
      </c>
      <c r="K117">
        <v>98</v>
      </c>
      <c r="L117">
        <v>98</v>
      </c>
      <c r="M117">
        <v>51</v>
      </c>
      <c r="N117">
        <v>17</v>
      </c>
      <c r="O117">
        <v>30</v>
      </c>
      <c r="P117">
        <v>0</v>
      </c>
      <c r="Q117">
        <v>186</v>
      </c>
      <c r="R117">
        <v>130.5</v>
      </c>
      <c r="S117">
        <v>30.6</v>
      </c>
      <c r="T117">
        <v>70.2</v>
      </c>
      <c r="U117" t="s">
        <v>476</v>
      </c>
      <c r="V117">
        <f>2*SUMIF('Sponsorship Bills'!G:G,'House Detail'!J117,'Sponsorship Bills'!I:I)</f>
        <v>0</v>
      </c>
      <c r="W117">
        <f>0.5*SUMIF('Sponsorship Bills'!H:H,"*"&amp;'House Detail'!J117&amp;"*",'Sponsorship Bills'!I:I)</f>
        <v>0</v>
      </c>
      <c r="X117">
        <f t="shared" si="6"/>
        <v>0</v>
      </c>
      <c r="Y117">
        <f t="shared" si="7"/>
        <v>0</v>
      </c>
      <c r="Z117">
        <f t="shared" si="8"/>
        <v>70.2</v>
      </c>
      <c r="AA117" t="s">
        <v>476</v>
      </c>
      <c r="AB117" s="6" t="str">
        <f t="shared" si="9"/>
        <v>http://gcm.io/Legislator/377174</v>
      </c>
    </row>
    <row r="118" spans="1:28" ht="15">
      <c r="A118" t="s">
        <v>552</v>
      </c>
      <c r="B118" t="str">
        <f t="shared" si="5"/>
        <v>Brian Gallagher</v>
      </c>
      <c r="C118" t="s">
        <v>553</v>
      </c>
      <c r="D118" t="s">
        <v>89</v>
      </c>
      <c r="E118" t="s">
        <v>554</v>
      </c>
      <c r="F118" t="s">
        <v>26</v>
      </c>
      <c r="G118" t="s">
        <v>52</v>
      </c>
      <c r="H118">
        <v>4</v>
      </c>
      <c r="I118" t="s">
        <v>555</v>
      </c>
      <c r="J118">
        <v>377230</v>
      </c>
      <c r="K118">
        <v>98</v>
      </c>
      <c r="L118">
        <v>98</v>
      </c>
      <c r="M118">
        <v>66</v>
      </c>
      <c r="N118">
        <v>27</v>
      </c>
      <c r="O118">
        <v>5</v>
      </c>
      <c r="P118">
        <v>0</v>
      </c>
      <c r="Q118">
        <v>186</v>
      </c>
      <c r="R118">
        <v>131</v>
      </c>
      <c r="S118">
        <v>5.1</v>
      </c>
      <c r="T118">
        <v>70.4</v>
      </c>
      <c r="U118" t="s">
        <v>476</v>
      </c>
      <c r="V118">
        <f>2*SUMIF('Sponsorship Bills'!G:G,'House Detail'!J118,'Sponsorship Bills'!I:I)</f>
        <v>0</v>
      </c>
      <c r="W118">
        <f>0.5*SUMIF('Sponsorship Bills'!H:H,"*"&amp;'House Detail'!J118&amp;"*",'Sponsorship Bills'!I:I)</f>
        <v>-1</v>
      </c>
      <c r="X118">
        <f t="shared" si="6"/>
        <v>-1</v>
      </c>
      <c r="Y118">
        <f t="shared" si="7"/>
        <v>-0.5</v>
      </c>
      <c r="Z118">
        <f t="shared" si="8"/>
        <v>69.9</v>
      </c>
      <c r="AA118" t="s">
        <v>476</v>
      </c>
      <c r="AB118" s="6" t="str">
        <f t="shared" si="9"/>
        <v>http://gcm.io/Legislator/377230</v>
      </c>
    </row>
    <row r="119" spans="1:28" ht="15">
      <c r="A119" t="s">
        <v>556</v>
      </c>
      <c r="B119" t="str">
        <f t="shared" si="5"/>
        <v>Peter Varney</v>
      </c>
      <c r="C119" t="s">
        <v>557</v>
      </c>
      <c r="D119" t="s">
        <v>413</v>
      </c>
      <c r="E119" t="s">
        <v>558</v>
      </c>
      <c r="F119" t="s">
        <v>26</v>
      </c>
      <c r="G119" t="s">
        <v>52</v>
      </c>
      <c r="H119">
        <v>5</v>
      </c>
      <c r="I119" t="s">
        <v>559</v>
      </c>
      <c r="J119">
        <v>377271</v>
      </c>
      <c r="K119">
        <v>98</v>
      </c>
      <c r="L119">
        <v>98</v>
      </c>
      <c r="M119">
        <v>45</v>
      </c>
      <c r="N119">
        <v>7</v>
      </c>
      <c r="O119">
        <v>46</v>
      </c>
      <c r="P119">
        <v>0</v>
      </c>
      <c r="Q119">
        <v>186</v>
      </c>
      <c r="R119">
        <v>130</v>
      </c>
      <c r="S119">
        <v>46.9</v>
      </c>
      <c r="T119">
        <v>69.9</v>
      </c>
      <c r="U119" t="s">
        <v>476</v>
      </c>
      <c r="V119">
        <f>2*SUMIF('Sponsorship Bills'!G:G,'House Detail'!J119,'Sponsorship Bills'!I:I)</f>
        <v>0</v>
      </c>
      <c r="W119">
        <f>0.5*SUMIF('Sponsorship Bills'!H:H,"*"&amp;'House Detail'!J119&amp;"*",'Sponsorship Bills'!I:I)</f>
        <v>0</v>
      </c>
      <c r="X119">
        <f t="shared" si="6"/>
        <v>0</v>
      </c>
      <c r="Y119">
        <f t="shared" si="7"/>
        <v>0</v>
      </c>
      <c r="Z119">
        <f t="shared" si="8"/>
        <v>69.9</v>
      </c>
      <c r="AA119" t="s">
        <v>476</v>
      </c>
      <c r="AB119" s="6" t="str">
        <f t="shared" si="9"/>
        <v>http://gcm.io/Legislator/377271</v>
      </c>
    </row>
    <row r="120" spans="1:28" ht="15">
      <c r="A120" t="s">
        <v>560</v>
      </c>
      <c r="B120" t="str">
        <f t="shared" si="5"/>
        <v>Lynne Ober</v>
      </c>
      <c r="C120" t="s">
        <v>561</v>
      </c>
      <c r="D120" t="s">
        <v>562</v>
      </c>
      <c r="E120" t="s">
        <v>373</v>
      </c>
      <c r="F120" t="s">
        <v>26</v>
      </c>
      <c r="G120" t="s">
        <v>41</v>
      </c>
      <c r="H120">
        <v>37</v>
      </c>
      <c r="I120" t="s">
        <v>211</v>
      </c>
      <c r="J120">
        <v>376609</v>
      </c>
      <c r="K120">
        <v>98</v>
      </c>
      <c r="L120">
        <v>98</v>
      </c>
      <c r="M120">
        <v>53</v>
      </c>
      <c r="N120">
        <v>17</v>
      </c>
      <c r="O120">
        <v>28</v>
      </c>
      <c r="P120">
        <v>0</v>
      </c>
      <c r="Q120">
        <v>186</v>
      </c>
      <c r="R120">
        <v>129</v>
      </c>
      <c r="S120">
        <v>28.6</v>
      </c>
      <c r="T120">
        <v>69.4</v>
      </c>
      <c r="U120" t="s">
        <v>476</v>
      </c>
      <c r="V120">
        <f>2*SUMIF('Sponsorship Bills'!G:G,'House Detail'!J120,'Sponsorship Bills'!I:I)</f>
        <v>0</v>
      </c>
      <c r="W120">
        <f>0.5*SUMIF('Sponsorship Bills'!H:H,"*"&amp;'House Detail'!J120&amp;"*",'Sponsorship Bills'!I:I)</f>
        <v>0.5</v>
      </c>
      <c r="X120">
        <f t="shared" si="6"/>
        <v>0.5</v>
      </c>
      <c r="Y120">
        <f t="shared" si="7"/>
        <v>0.3</v>
      </c>
      <c r="Z120">
        <f t="shared" si="8"/>
        <v>69.7</v>
      </c>
      <c r="AA120" t="s">
        <v>476</v>
      </c>
      <c r="AB120" s="6" t="str">
        <f t="shared" si="9"/>
        <v>http://gcm.io/Legislator/376609</v>
      </c>
    </row>
    <row r="121" spans="1:28" ht="15">
      <c r="A121" t="s">
        <v>563</v>
      </c>
      <c r="B121" t="str">
        <f t="shared" si="5"/>
        <v>Joanne Ward</v>
      </c>
      <c r="C121" t="s">
        <v>564</v>
      </c>
      <c r="D121" t="s">
        <v>565</v>
      </c>
      <c r="E121" t="s">
        <v>566</v>
      </c>
      <c r="F121" t="s">
        <v>26</v>
      </c>
      <c r="G121" t="s">
        <v>34</v>
      </c>
      <c r="H121">
        <v>19</v>
      </c>
      <c r="I121" t="s">
        <v>567</v>
      </c>
      <c r="J121">
        <v>377048</v>
      </c>
      <c r="K121">
        <v>98</v>
      </c>
      <c r="L121">
        <v>98</v>
      </c>
      <c r="M121">
        <v>71</v>
      </c>
      <c r="N121">
        <v>26</v>
      </c>
      <c r="O121">
        <v>1</v>
      </c>
      <c r="P121">
        <v>0</v>
      </c>
      <c r="Q121">
        <v>186</v>
      </c>
      <c r="R121">
        <v>135.5</v>
      </c>
      <c r="S121">
        <v>1</v>
      </c>
      <c r="T121">
        <v>72.8</v>
      </c>
      <c r="U121" t="s">
        <v>476</v>
      </c>
      <c r="V121">
        <f>2*SUMIF('Sponsorship Bills'!G:G,'House Detail'!J121,'Sponsorship Bills'!I:I)</f>
        <v>-4</v>
      </c>
      <c r="W121">
        <f>0.5*SUMIF('Sponsorship Bills'!H:H,"*"&amp;'House Detail'!J121&amp;"*",'Sponsorship Bills'!I:I)</f>
        <v>-2</v>
      </c>
      <c r="X121">
        <f t="shared" si="6"/>
        <v>-6</v>
      </c>
      <c r="Y121">
        <f t="shared" si="7"/>
        <v>-3.2</v>
      </c>
      <c r="Z121">
        <f t="shared" si="8"/>
        <v>69.6</v>
      </c>
      <c r="AA121" t="s">
        <v>476</v>
      </c>
      <c r="AB121" s="6" t="str">
        <f t="shared" si="9"/>
        <v>http://gcm.io/Legislator/377048</v>
      </c>
    </row>
    <row r="122" spans="1:28" ht="15">
      <c r="A122" t="s">
        <v>568</v>
      </c>
      <c r="B122" t="str">
        <f t="shared" si="5"/>
        <v>James Belanger</v>
      </c>
      <c r="C122" t="s">
        <v>569</v>
      </c>
      <c r="D122" t="s">
        <v>83</v>
      </c>
      <c r="E122" t="s">
        <v>570</v>
      </c>
      <c r="F122" t="s">
        <v>26</v>
      </c>
      <c r="G122" t="s">
        <v>41</v>
      </c>
      <c r="H122">
        <v>27</v>
      </c>
      <c r="I122" t="s">
        <v>571</v>
      </c>
      <c r="J122">
        <v>376904</v>
      </c>
      <c r="K122">
        <v>98</v>
      </c>
      <c r="L122">
        <v>98</v>
      </c>
      <c r="M122">
        <v>68</v>
      </c>
      <c r="N122">
        <v>28</v>
      </c>
      <c r="O122">
        <v>2</v>
      </c>
      <c r="P122">
        <v>0</v>
      </c>
      <c r="Q122">
        <v>186</v>
      </c>
      <c r="R122">
        <v>127</v>
      </c>
      <c r="S122">
        <v>2</v>
      </c>
      <c r="T122">
        <v>68.3</v>
      </c>
      <c r="U122" t="s">
        <v>476</v>
      </c>
      <c r="V122">
        <f>2*SUMIF('Sponsorship Bills'!G:G,'House Detail'!J122,'Sponsorship Bills'!I:I)</f>
        <v>4</v>
      </c>
      <c r="W122">
        <f>0.5*SUMIF('Sponsorship Bills'!H:H,"*"&amp;'House Detail'!J122&amp;"*",'Sponsorship Bills'!I:I)</f>
        <v>-3</v>
      </c>
      <c r="X122">
        <f t="shared" si="6"/>
        <v>1</v>
      </c>
      <c r="Y122">
        <f t="shared" si="7"/>
        <v>0.5</v>
      </c>
      <c r="Z122">
        <f t="shared" si="8"/>
        <v>68.8</v>
      </c>
      <c r="AA122" t="s">
        <v>476</v>
      </c>
      <c r="AB122" s="6" t="str">
        <f t="shared" si="9"/>
        <v>http://gcm.io/Legislator/376904</v>
      </c>
    </row>
    <row r="123" spans="1:28" ht="15">
      <c r="A123" t="s">
        <v>572</v>
      </c>
      <c r="B123" t="str">
        <f t="shared" si="5"/>
        <v>Barbara Griffin</v>
      </c>
      <c r="C123" t="s">
        <v>573</v>
      </c>
      <c r="D123" t="s">
        <v>466</v>
      </c>
      <c r="E123" t="s">
        <v>574</v>
      </c>
      <c r="F123" t="s">
        <v>26</v>
      </c>
      <c r="G123" t="s">
        <v>41</v>
      </c>
      <c r="H123">
        <v>6</v>
      </c>
      <c r="I123" t="s">
        <v>221</v>
      </c>
      <c r="J123">
        <v>377233</v>
      </c>
      <c r="K123">
        <v>98</v>
      </c>
      <c r="L123">
        <v>98</v>
      </c>
      <c r="M123">
        <v>63</v>
      </c>
      <c r="N123">
        <v>26</v>
      </c>
      <c r="O123">
        <v>9</v>
      </c>
      <c r="P123">
        <v>0</v>
      </c>
      <c r="Q123">
        <v>186</v>
      </c>
      <c r="R123">
        <v>128</v>
      </c>
      <c r="S123">
        <v>9.2</v>
      </c>
      <c r="T123">
        <v>68.8</v>
      </c>
      <c r="U123" t="s">
        <v>476</v>
      </c>
      <c r="V123">
        <f>2*SUMIF('Sponsorship Bills'!G:G,'House Detail'!J123,'Sponsorship Bills'!I:I)</f>
        <v>0</v>
      </c>
      <c r="W123">
        <f>0.5*SUMIF('Sponsorship Bills'!H:H,"*"&amp;'House Detail'!J123&amp;"*",'Sponsorship Bills'!I:I)</f>
        <v>0</v>
      </c>
      <c r="X123">
        <f t="shared" si="6"/>
        <v>0</v>
      </c>
      <c r="Y123">
        <f t="shared" si="7"/>
        <v>0</v>
      </c>
      <c r="Z123">
        <f t="shared" si="8"/>
        <v>68.8</v>
      </c>
      <c r="AA123" t="s">
        <v>476</v>
      </c>
      <c r="AB123" s="6" t="str">
        <f t="shared" si="9"/>
        <v>http://gcm.io/Legislator/377233</v>
      </c>
    </row>
    <row r="124" spans="1:28" ht="15">
      <c r="A124" t="s">
        <v>575</v>
      </c>
      <c r="B124" t="str">
        <f t="shared" si="5"/>
        <v>Frank McCarthy</v>
      </c>
      <c r="C124" t="s">
        <v>576</v>
      </c>
      <c r="D124" t="s">
        <v>114</v>
      </c>
      <c r="E124" t="s">
        <v>577</v>
      </c>
      <c r="F124" t="s">
        <v>26</v>
      </c>
      <c r="G124" t="s">
        <v>96</v>
      </c>
      <c r="H124">
        <v>2</v>
      </c>
      <c r="I124" t="s">
        <v>578</v>
      </c>
      <c r="J124">
        <v>376980</v>
      </c>
      <c r="K124">
        <v>98</v>
      </c>
      <c r="L124">
        <v>98</v>
      </c>
      <c r="M124">
        <v>65</v>
      </c>
      <c r="N124">
        <v>24</v>
      </c>
      <c r="O124">
        <v>9</v>
      </c>
      <c r="P124">
        <v>0</v>
      </c>
      <c r="Q124">
        <v>186</v>
      </c>
      <c r="R124">
        <v>130</v>
      </c>
      <c r="S124">
        <v>9.2</v>
      </c>
      <c r="T124">
        <v>69.9</v>
      </c>
      <c r="U124" t="s">
        <v>476</v>
      </c>
      <c r="V124">
        <f>2*SUMIF('Sponsorship Bills'!G:G,'House Detail'!J124,'Sponsorship Bills'!I:I)</f>
        <v>-2</v>
      </c>
      <c r="W124">
        <f>0.5*SUMIF('Sponsorship Bills'!H:H,"*"&amp;'House Detail'!J124&amp;"*",'Sponsorship Bills'!I:I)</f>
        <v>0</v>
      </c>
      <c r="X124">
        <f t="shared" si="6"/>
        <v>-2</v>
      </c>
      <c r="Y124">
        <f t="shared" si="7"/>
        <v>-1.1</v>
      </c>
      <c r="Z124">
        <f t="shared" si="8"/>
        <v>68.80000000000001</v>
      </c>
      <c r="AA124" t="s">
        <v>476</v>
      </c>
      <c r="AB124" s="6" t="str">
        <f t="shared" si="9"/>
        <v>http://gcm.io/Legislator/376980</v>
      </c>
    </row>
    <row r="125" spans="1:28" ht="15">
      <c r="A125" t="s">
        <v>579</v>
      </c>
      <c r="B125" t="str">
        <f t="shared" si="5"/>
        <v>Robert Introne</v>
      </c>
      <c r="C125" t="s">
        <v>580</v>
      </c>
      <c r="D125" t="s">
        <v>62</v>
      </c>
      <c r="E125" t="s">
        <v>581</v>
      </c>
      <c r="F125" t="s">
        <v>26</v>
      </c>
      <c r="G125" t="s">
        <v>34</v>
      </c>
      <c r="H125">
        <v>5</v>
      </c>
      <c r="I125" t="s">
        <v>232</v>
      </c>
      <c r="J125">
        <v>376356</v>
      </c>
      <c r="K125">
        <v>98</v>
      </c>
      <c r="L125">
        <v>98</v>
      </c>
      <c r="M125">
        <v>56</v>
      </c>
      <c r="N125">
        <v>24</v>
      </c>
      <c r="O125">
        <v>18</v>
      </c>
      <c r="P125">
        <v>0</v>
      </c>
      <c r="Q125">
        <v>186</v>
      </c>
      <c r="R125">
        <v>128</v>
      </c>
      <c r="S125">
        <v>18.4</v>
      </c>
      <c r="T125">
        <v>68.8</v>
      </c>
      <c r="U125" t="s">
        <v>476</v>
      </c>
      <c r="V125">
        <f>2*SUMIF('Sponsorship Bills'!G:G,'House Detail'!J125,'Sponsorship Bills'!I:I)</f>
        <v>0</v>
      </c>
      <c r="W125">
        <f>0.5*SUMIF('Sponsorship Bills'!H:H,"*"&amp;'House Detail'!J125&amp;"*",'Sponsorship Bills'!I:I)</f>
        <v>-0.5</v>
      </c>
      <c r="X125">
        <f t="shared" si="6"/>
        <v>-0.5</v>
      </c>
      <c r="Y125">
        <f t="shared" si="7"/>
        <v>-0.3</v>
      </c>
      <c r="Z125">
        <f t="shared" si="8"/>
        <v>68.5</v>
      </c>
      <c r="AA125" t="s">
        <v>476</v>
      </c>
      <c r="AB125" s="6" t="str">
        <f t="shared" si="9"/>
        <v>http://gcm.io/Legislator/376356</v>
      </c>
    </row>
    <row r="126" spans="1:28" ht="15">
      <c r="A126" t="s">
        <v>582</v>
      </c>
      <c r="B126" t="str">
        <f t="shared" si="5"/>
        <v>Donald McClarren</v>
      </c>
      <c r="C126" t="s">
        <v>583</v>
      </c>
      <c r="D126" t="s">
        <v>584</v>
      </c>
      <c r="E126" t="s">
        <v>585</v>
      </c>
      <c r="F126" t="s">
        <v>26</v>
      </c>
      <c r="G126" t="s">
        <v>41</v>
      </c>
      <c r="H126">
        <v>29</v>
      </c>
      <c r="I126" t="s">
        <v>586</v>
      </c>
      <c r="J126">
        <v>376981</v>
      </c>
      <c r="K126">
        <v>98</v>
      </c>
      <c r="L126">
        <v>98</v>
      </c>
      <c r="M126">
        <v>42</v>
      </c>
      <c r="N126">
        <v>8</v>
      </c>
      <c r="O126">
        <v>48</v>
      </c>
      <c r="P126">
        <v>0</v>
      </c>
      <c r="Q126">
        <v>186</v>
      </c>
      <c r="R126">
        <v>127</v>
      </c>
      <c r="S126">
        <v>49</v>
      </c>
      <c r="T126">
        <v>68.3</v>
      </c>
      <c r="U126" t="s">
        <v>476</v>
      </c>
      <c r="V126">
        <f>2*SUMIF('Sponsorship Bills'!G:G,'House Detail'!J126,'Sponsorship Bills'!I:I)</f>
        <v>0</v>
      </c>
      <c r="W126">
        <f>0.5*SUMIF('Sponsorship Bills'!H:H,"*"&amp;'House Detail'!J126&amp;"*",'Sponsorship Bills'!I:I)</f>
        <v>0</v>
      </c>
      <c r="X126">
        <f t="shared" si="6"/>
        <v>0</v>
      </c>
      <c r="Y126">
        <f t="shared" si="7"/>
        <v>0</v>
      </c>
      <c r="Z126">
        <f t="shared" si="8"/>
        <v>68.3</v>
      </c>
      <c r="AA126" t="s">
        <v>476</v>
      </c>
      <c r="AB126" s="6" t="str">
        <f t="shared" si="9"/>
        <v>http://gcm.io/Legislator/376981</v>
      </c>
    </row>
    <row r="127" spans="1:28" ht="15">
      <c r="A127" t="s">
        <v>587</v>
      </c>
      <c r="B127" t="str">
        <f t="shared" si="5"/>
        <v>Beverly Ferrante</v>
      </c>
      <c r="C127" t="s">
        <v>588</v>
      </c>
      <c r="D127" t="s">
        <v>589</v>
      </c>
      <c r="E127" t="s">
        <v>590</v>
      </c>
      <c r="F127" t="s">
        <v>26</v>
      </c>
      <c r="G127" t="s">
        <v>34</v>
      </c>
      <c r="H127">
        <v>6</v>
      </c>
      <c r="I127" t="s">
        <v>323</v>
      </c>
      <c r="J127">
        <v>376810</v>
      </c>
      <c r="K127">
        <v>98</v>
      </c>
      <c r="L127">
        <v>98</v>
      </c>
      <c r="M127">
        <v>59</v>
      </c>
      <c r="N127">
        <v>29</v>
      </c>
      <c r="O127">
        <v>10</v>
      </c>
      <c r="P127">
        <v>0</v>
      </c>
      <c r="Q127">
        <v>186</v>
      </c>
      <c r="R127">
        <v>126</v>
      </c>
      <c r="S127">
        <v>10.2</v>
      </c>
      <c r="T127">
        <v>67.7</v>
      </c>
      <c r="U127" t="s">
        <v>476</v>
      </c>
      <c r="V127">
        <f>2*SUMIF('Sponsorship Bills'!G:G,'House Detail'!J127,'Sponsorship Bills'!I:I)</f>
        <v>0</v>
      </c>
      <c r="W127">
        <f>0.5*SUMIF('Sponsorship Bills'!H:H,"*"&amp;'House Detail'!J127&amp;"*",'Sponsorship Bills'!I:I)</f>
        <v>0</v>
      </c>
      <c r="X127">
        <f t="shared" si="6"/>
        <v>0</v>
      </c>
      <c r="Y127">
        <f t="shared" si="7"/>
        <v>0</v>
      </c>
      <c r="Z127">
        <f t="shared" si="8"/>
        <v>67.7</v>
      </c>
      <c r="AA127" t="s">
        <v>476</v>
      </c>
      <c r="AB127" s="6" t="str">
        <f t="shared" si="9"/>
        <v>http://gcm.io/Legislator/376810</v>
      </c>
    </row>
    <row r="128" spans="1:28" ht="15">
      <c r="A128" t="s">
        <v>591</v>
      </c>
      <c r="B128" t="str">
        <f t="shared" si="5"/>
        <v>Robert Fisher</v>
      </c>
      <c r="C128" t="s">
        <v>592</v>
      </c>
      <c r="D128" t="s">
        <v>62</v>
      </c>
      <c r="E128" t="s">
        <v>593</v>
      </c>
      <c r="F128" t="s">
        <v>26</v>
      </c>
      <c r="G128" t="s">
        <v>52</v>
      </c>
      <c r="H128">
        <v>9</v>
      </c>
      <c r="I128" t="s">
        <v>594</v>
      </c>
      <c r="J128">
        <v>377225</v>
      </c>
      <c r="K128">
        <v>98</v>
      </c>
      <c r="L128">
        <v>98</v>
      </c>
      <c r="M128">
        <v>34</v>
      </c>
      <c r="N128">
        <v>1</v>
      </c>
      <c r="O128">
        <v>63</v>
      </c>
      <c r="P128">
        <v>0</v>
      </c>
      <c r="Q128">
        <v>186</v>
      </c>
      <c r="R128">
        <v>126</v>
      </c>
      <c r="S128">
        <v>64.3</v>
      </c>
      <c r="T128">
        <v>67.7</v>
      </c>
      <c r="U128" t="s">
        <v>424</v>
      </c>
      <c r="V128">
        <f>2*SUMIF('Sponsorship Bills'!G:G,'House Detail'!J128,'Sponsorship Bills'!I:I)</f>
        <v>0</v>
      </c>
      <c r="W128">
        <f>0.5*SUMIF('Sponsorship Bills'!H:H,"*"&amp;'House Detail'!J128&amp;"*",'Sponsorship Bills'!I:I)</f>
        <v>0</v>
      </c>
      <c r="X128">
        <f t="shared" si="6"/>
        <v>0</v>
      </c>
      <c r="Y128">
        <f t="shared" si="7"/>
        <v>0</v>
      </c>
      <c r="Z128">
        <f t="shared" si="8"/>
        <v>67.7</v>
      </c>
      <c r="AA128" t="s">
        <v>424</v>
      </c>
      <c r="AB128" s="6" t="str">
        <f t="shared" si="9"/>
        <v>http://gcm.io/Legislator/377225</v>
      </c>
    </row>
    <row r="129" spans="1:28" ht="15">
      <c r="A129" t="s">
        <v>595</v>
      </c>
      <c r="B129" t="str">
        <f t="shared" si="5"/>
        <v>Larry Gagne</v>
      </c>
      <c r="C129" t="s">
        <v>596</v>
      </c>
      <c r="D129" t="s">
        <v>597</v>
      </c>
      <c r="E129" t="s">
        <v>598</v>
      </c>
      <c r="F129" t="s">
        <v>26</v>
      </c>
      <c r="G129" t="s">
        <v>41</v>
      </c>
      <c r="H129">
        <v>13</v>
      </c>
      <c r="I129" t="s">
        <v>599</v>
      </c>
      <c r="J129">
        <v>376814</v>
      </c>
      <c r="K129">
        <v>98</v>
      </c>
      <c r="L129">
        <v>98</v>
      </c>
      <c r="M129">
        <v>61</v>
      </c>
      <c r="N129">
        <v>31</v>
      </c>
      <c r="O129">
        <v>6</v>
      </c>
      <c r="P129">
        <v>0</v>
      </c>
      <c r="Q129">
        <v>186</v>
      </c>
      <c r="R129">
        <v>126</v>
      </c>
      <c r="S129">
        <v>6.1</v>
      </c>
      <c r="T129">
        <v>67.7</v>
      </c>
      <c r="U129" t="s">
        <v>476</v>
      </c>
      <c r="V129">
        <f>2*SUMIF('Sponsorship Bills'!G:G,'House Detail'!J129,'Sponsorship Bills'!I:I)</f>
        <v>0</v>
      </c>
      <c r="W129">
        <f>0.5*SUMIF('Sponsorship Bills'!H:H,"*"&amp;'House Detail'!J129&amp;"*",'Sponsorship Bills'!I:I)</f>
        <v>0</v>
      </c>
      <c r="X129">
        <f t="shared" si="6"/>
        <v>0</v>
      </c>
      <c r="Y129">
        <f t="shared" si="7"/>
        <v>0</v>
      </c>
      <c r="Z129">
        <f t="shared" si="8"/>
        <v>67.7</v>
      </c>
      <c r="AA129" t="s">
        <v>476</v>
      </c>
      <c r="AB129" s="6" t="str">
        <f t="shared" si="9"/>
        <v>http://gcm.io/Legislator/376814</v>
      </c>
    </row>
    <row r="130" spans="1:28" ht="15">
      <c r="A130" t="s">
        <v>600</v>
      </c>
      <c r="B130" t="str">
        <f t="shared" si="5"/>
        <v>Jason Parent</v>
      </c>
      <c r="C130" t="s">
        <v>601</v>
      </c>
      <c r="D130" t="s">
        <v>109</v>
      </c>
      <c r="E130" t="s">
        <v>602</v>
      </c>
      <c r="F130" t="s">
        <v>26</v>
      </c>
      <c r="G130" t="s">
        <v>27</v>
      </c>
      <c r="H130">
        <v>26</v>
      </c>
      <c r="I130" t="s">
        <v>603</v>
      </c>
      <c r="J130">
        <v>377254</v>
      </c>
      <c r="K130">
        <v>98</v>
      </c>
      <c r="L130">
        <v>98</v>
      </c>
      <c r="M130">
        <v>38</v>
      </c>
      <c r="N130">
        <v>6</v>
      </c>
      <c r="O130">
        <v>54</v>
      </c>
      <c r="P130">
        <v>0</v>
      </c>
      <c r="Q130">
        <v>186</v>
      </c>
      <c r="R130">
        <v>125.5</v>
      </c>
      <c r="S130">
        <v>55.1</v>
      </c>
      <c r="T130">
        <v>67.5</v>
      </c>
      <c r="U130" t="s">
        <v>424</v>
      </c>
      <c r="V130">
        <f>2*SUMIF('Sponsorship Bills'!G:G,'House Detail'!J130,'Sponsorship Bills'!I:I)</f>
        <v>0</v>
      </c>
      <c r="W130">
        <f>0.5*SUMIF('Sponsorship Bills'!H:H,"*"&amp;'House Detail'!J130&amp;"*",'Sponsorship Bills'!I:I)</f>
        <v>0</v>
      </c>
      <c r="X130">
        <f t="shared" si="6"/>
        <v>0</v>
      </c>
      <c r="Y130">
        <f t="shared" si="7"/>
        <v>0</v>
      </c>
      <c r="Z130">
        <f t="shared" si="8"/>
        <v>67.5</v>
      </c>
      <c r="AA130" t="s">
        <v>424</v>
      </c>
      <c r="AB130" s="6" t="str">
        <f t="shared" si="9"/>
        <v>http://gcm.io/Legislator/377254</v>
      </c>
    </row>
    <row r="131" spans="1:28" ht="15">
      <c r="A131" t="s">
        <v>604</v>
      </c>
      <c r="B131" t="str">
        <f aca="true" t="shared" si="10" ref="B131:B194">LEFT(RIGHT(A131,LEN(A131)-5),LEN(A131)-9)</f>
        <v>James Webb</v>
      </c>
      <c r="C131" t="s">
        <v>605</v>
      </c>
      <c r="D131" t="s">
        <v>83</v>
      </c>
      <c r="E131" t="s">
        <v>606</v>
      </c>
      <c r="F131" t="s">
        <v>26</v>
      </c>
      <c r="G131" t="s">
        <v>34</v>
      </c>
      <c r="H131">
        <v>6</v>
      </c>
      <c r="I131" t="s">
        <v>323</v>
      </c>
      <c r="J131">
        <v>377050</v>
      </c>
      <c r="K131">
        <v>98</v>
      </c>
      <c r="L131">
        <v>98</v>
      </c>
      <c r="M131">
        <v>58</v>
      </c>
      <c r="N131">
        <v>26</v>
      </c>
      <c r="O131">
        <v>14</v>
      </c>
      <c r="P131">
        <v>0</v>
      </c>
      <c r="Q131">
        <v>186</v>
      </c>
      <c r="R131">
        <v>126</v>
      </c>
      <c r="S131">
        <v>14.3</v>
      </c>
      <c r="T131">
        <v>67.7</v>
      </c>
      <c r="U131" t="s">
        <v>476</v>
      </c>
      <c r="V131">
        <f>2*SUMIF('Sponsorship Bills'!G:G,'House Detail'!J131,'Sponsorship Bills'!I:I)</f>
        <v>0</v>
      </c>
      <c r="W131">
        <f>0.5*SUMIF('Sponsorship Bills'!H:H,"*"&amp;'House Detail'!J131&amp;"*",'Sponsorship Bills'!I:I)</f>
        <v>-0.5</v>
      </c>
      <c r="X131">
        <f aca="true" t="shared" si="11" ref="X131:X194">V131+W131</f>
        <v>-0.5</v>
      </c>
      <c r="Y131">
        <f aca="true" t="shared" si="12" ref="Y131:Y194">ROUND(X131*100/MAX(Q$1:Q$65536),1)</f>
        <v>-0.3</v>
      </c>
      <c r="Z131">
        <f aca="true" t="shared" si="13" ref="Z131:Z194">T131+Y131</f>
        <v>67.4</v>
      </c>
      <c r="AA131" t="s">
        <v>476</v>
      </c>
      <c r="AB131" s="6" t="str">
        <f aca="true" t="shared" si="14" ref="AB131:AB194">HYPERLINK(CONCATENATE("http://gcm.io/Legislator/",J131))</f>
        <v>http://gcm.io/Legislator/377050</v>
      </c>
    </row>
    <row r="132" spans="1:28" ht="15">
      <c r="A132" t="s">
        <v>607</v>
      </c>
      <c r="B132" t="str">
        <f t="shared" si="10"/>
        <v>William O'Brien</v>
      </c>
      <c r="C132" t="s">
        <v>608</v>
      </c>
      <c r="D132" t="s">
        <v>360</v>
      </c>
      <c r="E132" t="s">
        <v>609</v>
      </c>
      <c r="F132" t="s">
        <v>26</v>
      </c>
      <c r="G132" t="s">
        <v>41</v>
      </c>
      <c r="H132">
        <v>5</v>
      </c>
      <c r="I132" t="s">
        <v>610</v>
      </c>
      <c r="J132">
        <v>376610</v>
      </c>
      <c r="K132">
        <v>98</v>
      </c>
      <c r="L132">
        <v>98</v>
      </c>
      <c r="M132">
        <v>42</v>
      </c>
      <c r="N132">
        <v>5</v>
      </c>
      <c r="O132">
        <v>51</v>
      </c>
      <c r="P132">
        <v>0</v>
      </c>
      <c r="Q132">
        <v>186</v>
      </c>
      <c r="R132">
        <v>123</v>
      </c>
      <c r="S132">
        <v>52</v>
      </c>
      <c r="T132">
        <v>66.1</v>
      </c>
      <c r="U132" t="s">
        <v>424</v>
      </c>
      <c r="V132">
        <f>2*SUMIF('Sponsorship Bills'!G:G,'House Detail'!J132,'Sponsorship Bills'!I:I)</f>
        <v>0</v>
      </c>
      <c r="W132">
        <f>0.5*SUMIF('Sponsorship Bills'!H:H,"*"&amp;'House Detail'!J132&amp;"*",'Sponsorship Bills'!I:I)</f>
        <v>2</v>
      </c>
      <c r="X132">
        <f t="shared" si="11"/>
        <v>2</v>
      </c>
      <c r="Y132">
        <f t="shared" si="12"/>
        <v>1.1</v>
      </c>
      <c r="Z132">
        <f t="shared" si="13"/>
        <v>67.19999999999999</v>
      </c>
      <c r="AA132" t="s">
        <v>424</v>
      </c>
      <c r="AB132" s="6" t="str">
        <f t="shared" si="14"/>
        <v>http://gcm.io/Legislator/376610</v>
      </c>
    </row>
    <row r="133" spans="1:28" ht="15">
      <c r="A133" t="s">
        <v>611</v>
      </c>
      <c r="B133" t="str">
        <f t="shared" si="10"/>
        <v>Dick Marston</v>
      </c>
      <c r="C133" t="s">
        <v>612</v>
      </c>
      <c r="D133" t="s">
        <v>613</v>
      </c>
      <c r="E133" t="s">
        <v>614</v>
      </c>
      <c r="F133" t="s">
        <v>26</v>
      </c>
      <c r="G133" t="s">
        <v>41</v>
      </c>
      <c r="H133">
        <v>19</v>
      </c>
      <c r="I133" t="s">
        <v>615</v>
      </c>
      <c r="J133">
        <v>377140</v>
      </c>
      <c r="K133">
        <v>98</v>
      </c>
      <c r="L133">
        <v>98</v>
      </c>
      <c r="M133">
        <v>51</v>
      </c>
      <c r="N133">
        <v>21</v>
      </c>
      <c r="O133">
        <v>26</v>
      </c>
      <c r="P133">
        <v>0</v>
      </c>
      <c r="Q133">
        <v>186</v>
      </c>
      <c r="R133">
        <v>124</v>
      </c>
      <c r="S133">
        <v>26.5</v>
      </c>
      <c r="T133">
        <v>66.7</v>
      </c>
      <c r="U133" t="s">
        <v>616</v>
      </c>
      <c r="V133">
        <f>2*SUMIF('Sponsorship Bills'!G:G,'House Detail'!J133,'Sponsorship Bills'!I:I)</f>
        <v>0</v>
      </c>
      <c r="W133">
        <f>0.5*SUMIF('Sponsorship Bills'!H:H,"*"&amp;'House Detail'!J133&amp;"*",'Sponsorship Bills'!I:I)</f>
        <v>0</v>
      </c>
      <c r="X133">
        <f t="shared" si="11"/>
        <v>0</v>
      </c>
      <c r="Y133">
        <f t="shared" si="12"/>
        <v>0</v>
      </c>
      <c r="Z133">
        <f t="shared" si="13"/>
        <v>66.7</v>
      </c>
      <c r="AA133" t="s">
        <v>616</v>
      </c>
      <c r="AB133" s="6" t="str">
        <f t="shared" si="14"/>
        <v>http://gcm.io/Legislator/377140</v>
      </c>
    </row>
    <row r="134" spans="1:28" ht="15">
      <c r="A134" t="s">
        <v>617</v>
      </c>
      <c r="B134" t="str">
        <f t="shared" si="10"/>
        <v>Amanda Bouldin</v>
      </c>
      <c r="C134" t="s">
        <v>618</v>
      </c>
      <c r="D134" t="s">
        <v>619</v>
      </c>
      <c r="E134" t="s">
        <v>620</v>
      </c>
      <c r="F134" t="s">
        <v>474</v>
      </c>
      <c r="G134" t="s">
        <v>41</v>
      </c>
      <c r="H134">
        <v>12</v>
      </c>
      <c r="I134" t="s">
        <v>621</v>
      </c>
      <c r="J134">
        <v>377283</v>
      </c>
      <c r="K134">
        <v>98</v>
      </c>
      <c r="L134">
        <v>98</v>
      </c>
      <c r="M134">
        <v>35</v>
      </c>
      <c r="N134">
        <v>2</v>
      </c>
      <c r="O134">
        <v>61</v>
      </c>
      <c r="P134">
        <v>0</v>
      </c>
      <c r="Q134">
        <v>186</v>
      </c>
      <c r="R134">
        <v>121.5</v>
      </c>
      <c r="S134">
        <v>62.2</v>
      </c>
      <c r="T134">
        <v>65.3</v>
      </c>
      <c r="U134" t="s">
        <v>424</v>
      </c>
      <c r="V134">
        <f>2*SUMIF('Sponsorship Bills'!G:G,'House Detail'!J134,'Sponsorship Bills'!I:I)</f>
        <v>0</v>
      </c>
      <c r="W134">
        <f>0.5*SUMIF('Sponsorship Bills'!H:H,"*"&amp;'House Detail'!J134&amp;"*",'Sponsorship Bills'!I:I)</f>
        <v>2.5</v>
      </c>
      <c r="X134">
        <f t="shared" si="11"/>
        <v>2.5</v>
      </c>
      <c r="Y134">
        <f t="shared" si="12"/>
        <v>1.3</v>
      </c>
      <c r="Z134">
        <f t="shared" si="13"/>
        <v>66.6</v>
      </c>
      <c r="AA134" t="s">
        <v>424</v>
      </c>
      <c r="AB134" s="6" t="str">
        <f t="shared" si="14"/>
        <v>http://gcm.io/Legislator/377283</v>
      </c>
    </row>
    <row r="135" spans="1:28" ht="15">
      <c r="A135" t="s">
        <v>622</v>
      </c>
      <c r="B135" t="str">
        <f t="shared" si="10"/>
        <v>Francis Chase</v>
      </c>
      <c r="C135" t="s">
        <v>623</v>
      </c>
      <c r="D135" t="s">
        <v>624</v>
      </c>
      <c r="E135" t="s">
        <v>625</v>
      </c>
      <c r="F135" t="s">
        <v>26</v>
      </c>
      <c r="G135" t="s">
        <v>34</v>
      </c>
      <c r="H135">
        <v>20</v>
      </c>
      <c r="I135" t="s">
        <v>191</v>
      </c>
      <c r="J135">
        <v>377212</v>
      </c>
      <c r="K135">
        <v>98</v>
      </c>
      <c r="L135">
        <v>98</v>
      </c>
      <c r="M135">
        <v>54</v>
      </c>
      <c r="N135">
        <v>21</v>
      </c>
      <c r="O135">
        <v>23</v>
      </c>
      <c r="P135">
        <v>0</v>
      </c>
      <c r="Q135">
        <v>186</v>
      </c>
      <c r="R135">
        <v>123</v>
      </c>
      <c r="S135">
        <v>23.5</v>
      </c>
      <c r="T135">
        <v>66.1</v>
      </c>
      <c r="U135" t="s">
        <v>616</v>
      </c>
      <c r="V135">
        <f>2*SUMIF('Sponsorship Bills'!G:G,'House Detail'!J135,'Sponsorship Bills'!I:I)</f>
        <v>0</v>
      </c>
      <c r="W135">
        <f>0.5*SUMIF('Sponsorship Bills'!H:H,"*"&amp;'House Detail'!J135&amp;"*",'Sponsorship Bills'!I:I)</f>
        <v>0</v>
      </c>
      <c r="X135">
        <f t="shared" si="11"/>
        <v>0</v>
      </c>
      <c r="Y135">
        <f t="shared" si="12"/>
        <v>0</v>
      </c>
      <c r="Z135">
        <f t="shared" si="13"/>
        <v>66.1</v>
      </c>
      <c r="AA135" t="s">
        <v>616</v>
      </c>
      <c r="AB135" s="6" t="str">
        <f t="shared" si="14"/>
        <v>http://gcm.io/Legislator/377212</v>
      </c>
    </row>
    <row r="136" spans="1:28" ht="15">
      <c r="A136" t="s">
        <v>626</v>
      </c>
      <c r="B136" t="str">
        <f t="shared" si="10"/>
        <v>Frederick Rice</v>
      </c>
      <c r="C136" t="s">
        <v>627</v>
      </c>
      <c r="D136" t="s">
        <v>628</v>
      </c>
      <c r="E136" t="s">
        <v>210</v>
      </c>
      <c r="F136" t="s">
        <v>26</v>
      </c>
      <c r="G136" t="s">
        <v>34</v>
      </c>
      <c r="H136">
        <v>21</v>
      </c>
      <c r="I136" t="s">
        <v>312</v>
      </c>
      <c r="J136">
        <v>377011</v>
      </c>
      <c r="K136">
        <v>98</v>
      </c>
      <c r="L136">
        <v>98</v>
      </c>
      <c r="M136">
        <v>60</v>
      </c>
      <c r="N136">
        <v>33</v>
      </c>
      <c r="O136">
        <v>5</v>
      </c>
      <c r="P136">
        <v>0</v>
      </c>
      <c r="Q136">
        <v>186</v>
      </c>
      <c r="R136">
        <v>123</v>
      </c>
      <c r="S136">
        <v>5.1</v>
      </c>
      <c r="T136">
        <v>66.1</v>
      </c>
      <c r="U136" t="s">
        <v>616</v>
      </c>
      <c r="V136">
        <f>2*SUMIF('Sponsorship Bills'!G:G,'House Detail'!J136,'Sponsorship Bills'!I:I)</f>
        <v>0</v>
      </c>
      <c r="W136">
        <f>0.5*SUMIF('Sponsorship Bills'!H:H,"*"&amp;'House Detail'!J136&amp;"*",'Sponsorship Bills'!I:I)</f>
        <v>0</v>
      </c>
      <c r="X136">
        <f t="shared" si="11"/>
        <v>0</v>
      </c>
      <c r="Y136">
        <f t="shared" si="12"/>
        <v>0</v>
      </c>
      <c r="Z136">
        <f t="shared" si="13"/>
        <v>66.1</v>
      </c>
      <c r="AA136" t="s">
        <v>616</v>
      </c>
      <c r="AB136" s="6" t="str">
        <f t="shared" si="14"/>
        <v>http://gcm.io/Legislator/377011</v>
      </c>
    </row>
    <row r="137" spans="1:28" ht="15">
      <c r="A137" t="s">
        <v>629</v>
      </c>
      <c r="B137" t="str">
        <f t="shared" si="10"/>
        <v>Phyllis Katsakiores</v>
      </c>
      <c r="C137" t="s">
        <v>630</v>
      </c>
      <c r="D137" t="s">
        <v>631</v>
      </c>
      <c r="E137" t="s">
        <v>632</v>
      </c>
      <c r="F137" t="s">
        <v>26</v>
      </c>
      <c r="G137" t="s">
        <v>34</v>
      </c>
      <c r="H137">
        <v>6</v>
      </c>
      <c r="I137" t="s">
        <v>323</v>
      </c>
      <c r="J137">
        <v>332247</v>
      </c>
      <c r="K137">
        <v>98</v>
      </c>
      <c r="L137">
        <v>98</v>
      </c>
      <c r="M137">
        <v>58</v>
      </c>
      <c r="N137">
        <v>25</v>
      </c>
      <c r="O137">
        <v>15</v>
      </c>
      <c r="P137">
        <v>0</v>
      </c>
      <c r="Q137">
        <v>186</v>
      </c>
      <c r="R137">
        <v>122.5</v>
      </c>
      <c r="S137">
        <v>15.3</v>
      </c>
      <c r="T137">
        <v>65.9</v>
      </c>
      <c r="U137" t="s">
        <v>616</v>
      </c>
      <c r="V137">
        <f>2*SUMIF('Sponsorship Bills'!G:G,'House Detail'!J137,'Sponsorship Bills'!I:I)</f>
        <v>0</v>
      </c>
      <c r="W137">
        <f>0.5*SUMIF('Sponsorship Bills'!H:H,"*"&amp;'House Detail'!J137&amp;"*",'Sponsorship Bills'!I:I)</f>
        <v>0</v>
      </c>
      <c r="X137">
        <f t="shared" si="11"/>
        <v>0</v>
      </c>
      <c r="Y137">
        <f t="shared" si="12"/>
        <v>0</v>
      </c>
      <c r="Z137">
        <f t="shared" si="13"/>
        <v>65.9</v>
      </c>
      <c r="AA137" t="s">
        <v>616</v>
      </c>
      <c r="AB137" s="6" t="str">
        <f t="shared" si="14"/>
        <v>http://gcm.io/Legislator/332247</v>
      </c>
    </row>
    <row r="138" spans="1:28" ht="15">
      <c r="A138" t="s">
        <v>633</v>
      </c>
      <c r="B138" t="str">
        <f t="shared" si="10"/>
        <v>Robert Knowles</v>
      </c>
      <c r="C138" t="s">
        <v>634</v>
      </c>
      <c r="D138" t="s">
        <v>62</v>
      </c>
      <c r="E138" t="s">
        <v>635</v>
      </c>
      <c r="F138" t="s">
        <v>26</v>
      </c>
      <c r="G138" t="s">
        <v>58</v>
      </c>
      <c r="H138">
        <v>12</v>
      </c>
      <c r="I138" t="s">
        <v>636</v>
      </c>
      <c r="J138">
        <v>377243</v>
      </c>
      <c r="K138">
        <v>98</v>
      </c>
      <c r="L138">
        <v>98</v>
      </c>
      <c r="M138">
        <v>36</v>
      </c>
      <c r="N138">
        <v>5</v>
      </c>
      <c r="O138">
        <v>57</v>
      </c>
      <c r="P138">
        <v>0</v>
      </c>
      <c r="Q138">
        <v>186</v>
      </c>
      <c r="R138">
        <v>122.5</v>
      </c>
      <c r="S138">
        <v>58.2</v>
      </c>
      <c r="T138">
        <v>65.9</v>
      </c>
      <c r="U138" t="s">
        <v>424</v>
      </c>
      <c r="V138">
        <f>2*SUMIF('Sponsorship Bills'!G:G,'House Detail'!J138,'Sponsorship Bills'!I:I)</f>
        <v>0</v>
      </c>
      <c r="W138">
        <f>0.5*SUMIF('Sponsorship Bills'!H:H,"*"&amp;'House Detail'!J138&amp;"*",'Sponsorship Bills'!I:I)</f>
        <v>0</v>
      </c>
      <c r="X138">
        <f t="shared" si="11"/>
        <v>0</v>
      </c>
      <c r="Y138">
        <f t="shared" si="12"/>
        <v>0</v>
      </c>
      <c r="Z138">
        <f t="shared" si="13"/>
        <v>65.9</v>
      </c>
      <c r="AA138" t="s">
        <v>424</v>
      </c>
      <c r="AB138" s="6" t="str">
        <f t="shared" si="14"/>
        <v>http://gcm.io/Legislator/377243</v>
      </c>
    </row>
    <row r="139" spans="1:28" ht="15">
      <c r="A139" t="s">
        <v>637</v>
      </c>
      <c r="B139" t="str">
        <f t="shared" si="10"/>
        <v>Shawn Sweeney</v>
      </c>
      <c r="C139" t="s">
        <v>638</v>
      </c>
      <c r="D139" t="s">
        <v>639</v>
      </c>
      <c r="E139" t="s">
        <v>550</v>
      </c>
      <c r="F139" t="s">
        <v>26</v>
      </c>
      <c r="G139" t="s">
        <v>41</v>
      </c>
      <c r="H139">
        <v>23</v>
      </c>
      <c r="I139" t="s">
        <v>463</v>
      </c>
      <c r="J139">
        <v>377175</v>
      </c>
      <c r="K139">
        <v>92</v>
      </c>
      <c r="L139">
        <v>98</v>
      </c>
      <c r="M139">
        <v>28</v>
      </c>
      <c r="N139">
        <v>3</v>
      </c>
      <c r="O139">
        <v>61</v>
      </c>
      <c r="P139">
        <v>0</v>
      </c>
      <c r="Q139">
        <v>174</v>
      </c>
      <c r="R139">
        <v>114</v>
      </c>
      <c r="S139">
        <v>68.4</v>
      </c>
      <c r="T139">
        <v>65.5</v>
      </c>
      <c r="U139" t="s">
        <v>424</v>
      </c>
      <c r="V139">
        <f>2*SUMIF('Sponsorship Bills'!G:G,'House Detail'!J139,'Sponsorship Bills'!I:I)</f>
        <v>0</v>
      </c>
      <c r="W139">
        <f>0.5*SUMIF('Sponsorship Bills'!H:H,"*"&amp;'House Detail'!J139&amp;"*",'Sponsorship Bills'!I:I)</f>
        <v>0.5</v>
      </c>
      <c r="X139">
        <f t="shared" si="11"/>
        <v>0.5</v>
      </c>
      <c r="Y139">
        <f t="shared" si="12"/>
        <v>0.3</v>
      </c>
      <c r="Z139">
        <f t="shared" si="13"/>
        <v>65.8</v>
      </c>
      <c r="AA139" t="s">
        <v>424</v>
      </c>
      <c r="AB139" s="6" t="str">
        <f t="shared" si="14"/>
        <v>http://gcm.io/Legislator/377175</v>
      </c>
    </row>
    <row r="140" spans="1:28" ht="15">
      <c r="A140" t="s">
        <v>640</v>
      </c>
      <c r="B140" t="str">
        <f t="shared" si="10"/>
        <v>David Lundgren</v>
      </c>
      <c r="C140" t="s">
        <v>641</v>
      </c>
      <c r="D140" t="s">
        <v>204</v>
      </c>
      <c r="E140" t="s">
        <v>642</v>
      </c>
      <c r="F140" t="s">
        <v>26</v>
      </c>
      <c r="G140" t="s">
        <v>34</v>
      </c>
      <c r="H140">
        <v>5</v>
      </c>
      <c r="I140" t="s">
        <v>232</v>
      </c>
      <c r="J140">
        <v>376972</v>
      </c>
      <c r="K140">
        <v>98</v>
      </c>
      <c r="L140">
        <v>98</v>
      </c>
      <c r="M140">
        <v>33</v>
      </c>
      <c r="N140">
        <v>4</v>
      </c>
      <c r="O140">
        <v>61</v>
      </c>
      <c r="P140">
        <v>0</v>
      </c>
      <c r="Q140">
        <v>186</v>
      </c>
      <c r="R140">
        <v>121</v>
      </c>
      <c r="S140">
        <v>62.2</v>
      </c>
      <c r="T140">
        <v>65.1</v>
      </c>
      <c r="U140" t="s">
        <v>424</v>
      </c>
      <c r="V140">
        <f>2*SUMIF('Sponsorship Bills'!G:G,'House Detail'!J140,'Sponsorship Bills'!I:I)</f>
        <v>0</v>
      </c>
      <c r="W140">
        <f>0.5*SUMIF('Sponsorship Bills'!H:H,"*"&amp;'House Detail'!J140&amp;"*",'Sponsorship Bills'!I:I)</f>
        <v>0</v>
      </c>
      <c r="X140">
        <f t="shared" si="11"/>
        <v>0</v>
      </c>
      <c r="Y140">
        <f t="shared" si="12"/>
        <v>0</v>
      </c>
      <c r="Z140">
        <f t="shared" si="13"/>
        <v>65.1</v>
      </c>
      <c r="AA140" t="s">
        <v>424</v>
      </c>
      <c r="AB140" s="6" t="str">
        <f t="shared" si="14"/>
        <v>http://gcm.io/Legislator/376972</v>
      </c>
    </row>
    <row r="141" spans="1:28" ht="15">
      <c r="A141" t="s">
        <v>643</v>
      </c>
      <c r="B141" t="str">
        <f t="shared" si="10"/>
        <v>Lisa Scontsas</v>
      </c>
      <c r="C141" t="s">
        <v>644</v>
      </c>
      <c r="D141" t="s">
        <v>645</v>
      </c>
      <c r="E141" t="s">
        <v>646</v>
      </c>
      <c r="F141" t="s">
        <v>26</v>
      </c>
      <c r="G141" t="s">
        <v>41</v>
      </c>
      <c r="H141">
        <v>30</v>
      </c>
      <c r="I141" t="s">
        <v>647</v>
      </c>
      <c r="J141">
        <v>377022</v>
      </c>
      <c r="K141">
        <v>98</v>
      </c>
      <c r="L141">
        <v>98</v>
      </c>
      <c r="M141">
        <v>34</v>
      </c>
      <c r="N141">
        <v>3</v>
      </c>
      <c r="O141">
        <v>61</v>
      </c>
      <c r="P141">
        <v>0</v>
      </c>
      <c r="Q141">
        <v>186</v>
      </c>
      <c r="R141">
        <v>120</v>
      </c>
      <c r="S141">
        <v>62.2</v>
      </c>
      <c r="T141">
        <v>64.5</v>
      </c>
      <c r="U141" t="s">
        <v>424</v>
      </c>
      <c r="V141">
        <f>2*SUMIF('Sponsorship Bills'!G:G,'House Detail'!J141,'Sponsorship Bills'!I:I)</f>
        <v>0</v>
      </c>
      <c r="W141">
        <f>0.5*SUMIF('Sponsorship Bills'!H:H,"*"&amp;'House Detail'!J141&amp;"*",'Sponsorship Bills'!I:I)</f>
        <v>1</v>
      </c>
      <c r="X141">
        <f t="shared" si="11"/>
        <v>1</v>
      </c>
      <c r="Y141">
        <f t="shared" si="12"/>
        <v>0.5</v>
      </c>
      <c r="Z141">
        <f t="shared" si="13"/>
        <v>65</v>
      </c>
      <c r="AA141" t="s">
        <v>424</v>
      </c>
      <c r="AB141" s="6" t="str">
        <f t="shared" si="14"/>
        <v>http://gcm.io/Legislator/377022</v>
      </c>
    </row>
    <row r="142" spans="1:28" ht="15">
      <c r="A142" t="s">
        <v>648</v>
      </c>
      <c r="B142" t="str">
        <f t="shared" si="10"/>
        <v>David Danielson</v>
      </c>
      <c r="C142" t="s">
        <v>649</v>
      </c>
      <c r="D142" t="s">
        <v>204</v>
      </c>
      <c r="E142" t="s">
        <v>650</v>
      </c>
      <c r="F142" t="s">
        <v>26</v>
      </c>
      <c r="G142" t="s">
        <v>41</v>
      </c>
      <c r="H142">
        <v>7</v>
      </c>
      <c r="I142" t="s">
        <v>69</v>
      </c>
      <c r="J142">
        <v>377089</v>
      </c>
      <c r="K142">
        <v>98</v>
      </c>
      <c r="L142">
        <v>98</v>
      </c>
      <c r="M142">
        <v>62</v>
      </c>
      <c r="N142">
        <v>32</v>
      </c>
      <c r="O142">
        <v>4</v>
      </c>
      <c r="P142">
        <v>0</v>
      </c>
      <c r="Q142">
        <v>186</v>
      </c>
      <c r="R142">
        <v>122</v>
      </c>
      <c r="S142">
        <v>4.1</v>
      </c>
      <c r="T142">
        <v>65.6</v>
      </c>
      <c r="U142" t="s">
        <v>616</v>
      </c>
      <c r="V142">
        <f>2*SUMIF('Sponsorship Bills'!G:G,'House Detail'!J142,'Sponsorship Bills'!I:I)</f>
        <v>-2</v>
      </c>
      <c r="W142">
        <f>0.5*SUMIF('Sponsorship Bills'!H:H,"*"&amp;'House Detail'!J142&amp;"*",'Sponsorship Bills'!I:I)</f>
        <v>0</v>
      </c>
      <c r="X142">
        <f t="shared" si="11"/>
        <v>-2</v>
      </c>
      <c r="Y142">
        <f t="shared" si="12"/>
        <v>-1.1</v>
      </c>
      <c r="Z142">
        <f t="shared" si="13"/>
        <v>64.5</v>
      </c>
      <c r="AA142" t="s">
        <v>616</v>
      </c>
      <c r="AB142" s="6" t="str">
        <f t="shared" si="14"/>
        <v>http://gcm.io/Legislator/377089</v>
      </c>
    </row>
    <row r="143" spans="1:28" ht="15">
      <c r="A143" t="s">
        <v>651</v>
      </c>
      <c r="B143" t="str">
        <f t="shared" si="10"/>
        <v>Mark Proulx</v>
      </c>
      <c r="C143" t="s">
        <v>652</v>
      </c>
      <c r="D143" t="s">
        <v>148</v>
      </c>
      <c r="E143" t="s">
        <v>653</v>
      </c>
      <c r="F143" t="s">
        <v>26</v>
      </c>
      <c r="G143" t="s">
        <v>41</v>
      </c>
      <c r="H143">
        <v>44</v>
      </c>
      <c r="I143" t="s">
        <v>654</v>
      </c>
      <c r="J143">
        <v>377007</v>
      </c>
      <c r="K143">
        <v>98</v>
      </c>
      <c r="L143">
        <v>98</v>
      </c>
      <c r="M143">
        <v>53</v>
      </c>
      <c r="N143">
        <v>36</v>
      </c>
      <c r="O143">
        <v>9</v>
      </c>
      <c r="P143">
        <v>0</v>
      </c>
      <c r="Q143">
        <v>186</v>
      </c>
      <c r="R143">
        <v>115.5</v>
      </c>
      <c r="S143">
        <v>9.2</v>
      </c>
      <c r="T143">
        <v>62.1</v>
      </c>
      <c r="U143" t="s">
        <v>616</v>
      </c>
      <c r="V143">
        <f>2*SUMIF('Sponsorship Bills'!G:G,'House Detail'!J143,'Sponsorship Bills'!I:I)</f>
        <v>4</v>
      </c>
      <c r="W143">
        <f>0.5*SUMIF('Sponsorship Bills'!H:H,"*"&amp;'House Detail'!J143&amp;"*",'Sponsorship Bills'!I:I)</f>
        <v>0</v>
      </c>
      <c r="X143">
        <f t="shared" si="11"/>
        <v>4</v>
      </c>
      <c r="Y143">
        <f t="shared" si="12"/>
        <v>2.2</v>
      </c>
      <c r="Z143">
        <f t="shared" si="13"/>
        <v>64.3</v>
      </c>
      <c r="AA143" t="s">
        <v>616</v>
      </c>
      <c r="AB143" s="6" t="str">
        <f t="shared" si="14"/>
        <v>http://gcm.io/Legislator/377007</v>
      </c>
    </row>
    <row r="144" spans="1:28" ht="15">
      <c r="A144" t="s">
        <v>655</v>
      </c>
      <c r="B144" t="str">
        <f t="shared" si="10"/>
        <v>Michele Peckham</v>
      </c>
      <c r="C144" t="s">
        <v>656</v>
      </c>
      <c r="D144" t="s">
        <v>657</v>
      </c>
      <c r="E144" t="s">
        <v>658</v>
      </c>
      <c r="F144" t="s">
        <v>26</v>
      </c>
      <c r="G144" t="s">
        <v>34</v>
      </c>
      <c r="H144">
        <v>22</v>
      </c>
      <c r="I144" t="s">
        <v>659</v>
      </c>
      <c r="J144">
        <v>377002</v>
      </c>
      <c r="K144">
        <v>98</v>
      </c>
      <c r="L144">
        <v>98</v>
      </c>
      <c r="M144">
        <v>53</v>
      </c>
      <c r="N144">
        <v>32</v>
      </c>
      <c r="O144">
        <v>13</v>
      </c>
      <c r="P144">
        <v>0</v>
      </c>
      <c r="Q144">
        <v>186</v>
      </c>
      <c r="R144">
        <v>119.5</v>
      </c>
      <c r="S144">
        <v>13.3</v>
      </c>
      <c r="T144">
        <v>64.2</v>
      </c>
      <c r="U144" t="s">
        <v>616</v>
      </c>
      <c r="V144">
        <f>2*SUMIF('Sponsorship Bills'!G:G,'House Detail'!J144,'Sponsorship Bills'!I:I)</f>
        <v>0</v>
      </c>
      <c r="W144">
        <f>0.5*SUMIF('Sponsorship Bills'!H:H,"*"&amp;'House Detail'!J144&amp;"*",'Sponsorship Bills'!I:I)</f>
        <v>0</v>
      </c>
      <c r="X144">
        <f t="shared" si="11"/>
        <v>0</v>
      </c>
      <c r="Y144">
        <f t="shared" si="12"/>
        <v>0</v>
      </c>
      <c r="Z144">
        <f t="shared" si="13"/>
        <v>64.2</v>
      </c>
      <c r="AA144" t="s">
        <v>616</v>
      </c>
      <c r="AB144" s="6" t="str">
        <f t="shared" si="14"/>
        <v>http://gcm.io/Legislator/377002</v>
      </c>
    </row>
    <row r="145" spans="1:28" ht="15">
      <c r="A145" t="s">
        <v>660</v>
      </c>
      <c r="B145" t="str">
        <f t="shared" si="10"/>
        <v>Duane Brown</v>
      </c>
      <c r="C145" t="s">
        <v>661</v>
      </c>
      <c r="D145" t="s">
        <v>662</v>
      </c>
      <c r="E145" t="s">
        <v>663</v>
      </c>
      <c r="F145" t="s">
        <v>26</v>
      </c>
      <c r="G145" t="s">
        <v>64</v>
      </c>
      <c r="H145">
        <v>16</v>
      </c>
      <c r="I145" t="s">
        <v>664</v>
      </c>
      <c r="J145">
        <v>377210</v>
      </c>
      <c r="K145">
        <v>98</v>
      </c>
      <c r="L145">
        <v>98</v>
      </c>
      <c r="M145">
        <v>40</v>
      </c>
      <c r="N145">
        <v>19</v>
      </c>
      <c r="O145">
        <v>39</v>
      </c>
      <c r="P145">
        <v>0</v>
      </c>
      <c r="Q145">
        <v>186</v>
      </c>
      <c r="R145">
        <v>117</v>
      </c>
      <c r="S145">
        <v>39.8</v>
      </c>
      <c r="T145">
        <v>62.9</v>
      </c>
      <c r="U145" t="s">
        <v>616</v>
      </c>
      <c r="V145">
        <f>2*SUMIF('Sponsorship Bills'!G:G,'House Detail'!J145,'Sponsorship Bills'!I:I)</f>
        <v>0</v>
      </c>
      <c r="W145">
        <f>0.5*SUMIF('Sponsorship Bills'!H:H,"*"&amp;'House Detail'!J145&amp;"*",'Sponsorship Bills'!I:I)</f>
        <v>2</v>
      </c>
      <c r="X145">
        <f t="shared" si="11"/>
        <v>2</v>
      </c>
      <c r="Y145">
        <f t="shared" si="12"/>
        <v>1.1</v>
      </c>
      <c r="Z145">
        <f t="shared" si="13"/>
        <v>64</v>
      </c>
      <c r="AA145" t="s">
        <v>616</v>
      </c>
      <c r="AB145" s="6" t="str">
        <f t="shared" si="14"/>
        <v>http://gcm.io/Legislator/377210</v>
      </c>
    </row>
    <row r="146" spans="1:28" ht="15">
      <c r="A146" t="s">
        <v>665</v>
      </c>
      <c r="B146" t="str">
        <f t="shared" si="10"/>
        <v>Joshua Whitehouse</v>
      </c>
      <c r="C146" t="s">
        <v>666</v>
      </c>
      <c r="D146" t="s">
        <v>667</v>
      </c>
      <c r="E146" t="s">
        <v>668</v>
      </c>
      <c r="F146" t="s">
        <v>26</v>
      </c>
      <c r="G146" t="s">
        <v>58</v>
      </c>
      <c r="H146">
        <v>2</v>
      </c>
      <c r="I146" t="s">
        <v>256</v>
      </c>
      <c r="J146">
        <v>377273</v>
      </c>
      <c r="K146">
        <v>98</v>
      </c>
      <c r="L146">
        <v>98</v>
      </c>
      <c r="M146">
        <v>26</v>
      </c>
      <c r="N146">
        <v>0</v>
      </c>
      <c r="O146">
        <v>72</v>
      </c>
      <c r="P146">
        <v>0</v>
      </c>
      <c r="Q146">
        <v>186</v>
      </c>
      <c r="R146">
        <v>115.5</v>
      </c>
      <c r="S146">
        <v>73.5</v>
      </c>
      <c r="T146">
        <v>62.1</v>
      </c>
      <c r="U146" t="s">
        <v>424</v>
      </c>
      <c r="V146">
        <f>2*SUMIF('Sponsorship Bills'!G:G,'House Detail'!J146,'Sponsorship Bills'!I:I)</f>
        <v>0</v>
      </c>
      <c r="W146">
        <f>0.5*SUMIF('Sponsorship Bills'!H:H,"*"&amp;'House Detail'!J146&amp;"*",'Sponsorship Bills'!I:I)</f>
        <v>3.5</v>
      </c>
      <c r="X146">
        <f t="shared" si="11"/>
        <v>3.5</v>
      </c>
      <c r="Y146">
        <f t="shared" si="12"/>
        <v>1.9</v>
      </c>
      <c r="Z146">
        <f t="shared" si="13"/>
        <v>64</v>
      </c>
      <c r="AA146" t="s">
        <v>424</v>
      </c>
      <c r="AB146" s="6" t="str">
        <f t="shared" si="14"/>
        <v>http://gcm.io/Legislator/377273</v>
      </c>
    </row>
    <row r="147" spans="1:28" ht="15">
      <c r="A147" t="s">
        <v>669</v>
      </c>
      <c r="B147" t="str">
        <f t="shared" si="10"/>
        <v>John O'Connor</v>
      </c>
      <c r="C147" t="s">
        <v>670</v>
      </c>
      <c r="D147" t="s">
        <v>39</v>
      </c>
      <c r="E147" t="s">
        <v>671</v>
      </c>
      <c r="F147" t="s">
        <v>26</v>
      </c>
      <c r="G147" t="s">
        <v>34</v>
      </c>
      <c r="H147">
        <v>6</v>
      </c>
      <c r="I147" t="s">
        <v>323</v>
      </c>
      <c r="J147">
        <v>376993</v>
      </c>
      <c r="K147">
        <v>98</v>
      </c>
      <c r="L147">
        <v>98</v>
      </c>
      <c r="M147">
        <v>60</v>
      </c>
      <c r="N147">
        <v>31</v>
      </c>
      <c r="O147">
        <v>7</v>
      </c>
      <c r="P147">
        <v>0</v>
      </c>
      <c r="Q147">
        <v>186</v>
      </c>
      <c r="R147">
        <v>117.5</v>
      </c>
      <c r="S147">
        <v>7.1</v>
      </c>
      <c r="T147">
        <v>63.2</v>
      </c>
      <c r="U147" t="s">
        <v>616</v>
      </c>
      <c r="V147">
        <f>2*SUMIF('Sponsorship Bills'!G:G,'House Detail'!J147,'Sponsorship Bills'!I:I)</f>
        <v>0</v>
      </c>
      <c r="W147">
        <f>0.5*SUMIF('Sponsorship Bills'!H:H,"*"&amp;'House Detail'!J147&amp;"*",'Sponsorship Bills'!I:I)</f>
        <v>1</v>
      </c>
      <c r="X147">
        <f t="shared" si="11"/>
        <v>1</v>
      </c>
      <c r="Y147">
        <f t="shared" si="12"/>
        <v>0.5</v>
      </c>
      <c r="Z147">
        <f t="shared" si="13"/>
        <v>63.7</v>
      </c>
      <c r="AA147" t="s">
        <v>616</v>
      </c>
      <c r="AB147" s="6" t="str">
        <f t="shared" si="14"/>
        <v>http://gcm.io/Legislator/376993</v>
      </c>
    </row>
    <row r="148" spans="1:28" ht="15">
      <c r="A148" t="s">
        <v>672</v>
      </c>
      <c r="B148" t="str">
        <f t="shared" si="10"/>
        <v>Jeffrey Oligny</v>
      </c>
      <c r="C148" t="s">
        <v>673</v>
      </c>
      <c r="D148" t="s">
        <v>315</v>
      </c>
      <c r="E148" t="s">
        <v>674</v>
      </c>
      <c r="F148" t="s">
        <v>26</v>
      </c>
      <c r="G148" t="s">
        <v>34</v>
      </c>
      <c r="H148">
        <v>34</v>
      </c>
      <c r="I148" t="s">
        <v>675</v>
      </c>
      <c r="J148">
        <v>376996</v>
      </c>
      <c r="K148">
        <v>98</v>
      </c>
      <c r="L148">
        <v>98</v>
      </c>
      <c r="M148">
        <v>26</v>
      </c>
      <c r="N148">
        <v>3</v>
      </c>
      <c r="O148">
        <v>69</v>
      </c>
      <c r="P148">
        <v>0</v>
      </c>
      <c r="Q148">
        <v>186</v>
      </c>
      <c r="R148">
        <v>117.5</v>
      </c>
      <c r="S148">
        <v>70.4</v>
      </c>
      <c r="T148">
        <v>63.2</v>
      </c>
      <c r="U148" t="s">
        <v>424</v>
      </c>
      <c r="V148">
        <f>2*SUMIF('Sponsorship Bills'!G:G,'House Detail'!J148,'Sponsorship Bills'!I:I)</f>
        <v>0</v>
      </c>
      <c r="W148">
        <f>0.5*SUMIF('Sponsorship Bills'!H:H,"*"&amp;'House Detail'!J148&amp;"*",'Sponsorship Bills'!I:I)</f>
        <v>1</v>
      </c>
      <c r="X148">
        <f t="shared" si="11"/>
        <v>1</v>
      </c>
      <c r="Y148">
        <f t="shared" si="12"/>
        <v>0.5</v>
      </c>
      <c r="Z148">
        <f t="shared" si="13"/>
        <v>63.7</v>
      </c>
      <c r="AA148" t="s">
        <v>424</v>
      </c>
      <c r="AB148" s="6" t="str">
        <f t="shared" si="14"/>
        <v>http://gcm.io/Legislator/376996</v>
      </c>
    </row>
    <row r="149" spans="1:28" ht="15">
      <c r="A149" t="s">
        <v>676</v>
      </c>
      <c r="B149" t="str">
        <f t="shared" si="10"/>
        <v>Stephen Stepanek</v>
      </c>
      <c r="C149" t="s">
        <v>677</v>
      </c>
      <c r="D149" t="s">
        <v>538</v>
      </c>
      <c r="E149" t="s">
        <v>678</v>
      </c>
      <c r="F149" t="s">
        <v>26</v>
      </c>
      <c r="G149" t="s">
        <v>41</v>
      </c>
      <c r="H149">
        <v>22</v>
      </c>
      <c r="I149" t="s">
        <v>512</v>
      </c>
      <c r="J149">
        <v>376528</v>
      </c>
      <c r="K149">
        <v>98</v>
      </c>
      <c r="L149">
        <v>98</v>
      </c>
      <c r="M149">
        <v>27</v>
      </c>
      <c r="N149">
        <v>3</v>
      </c>
      <c r="O149">
        <v>68</v>
      </c>
      <c r="P149">
        <v>0</v>
      </c>
      <c r="Q149">
        <v>186</v>
      </c>
      <c r="R149">
        <v>116</v>
      </c>
      <c r="S149">
        <v>69.4</v>
      </c>
      <c r="T149">
        <v>62.4</v>
      </c>
      <c r="U149" t="s">
        <v>424</v>
      </c>
      <c r="V149">
        <f>2*SUMIF('Sponsorship Bills'!G:G,'House Detail'!J149,'Sponsorship Bills'!I:I)</f>
        <v>0</v>
      </c>
      <c r="W149">
        <f>0.5*SUMIF('Sponsorship Bills'!H:H,"*"&amp;'House Detail'!J149&amp;"*",'Sponsorship Bills'!I:I)</f>
        <v>1</v>
      </c>
      <c r="X149">
        <f t="shared" si="11"/>
        <v>1</v>
      </c>
      <c r="Y149">
        <f t="shared" si="12"/>
        <v>0.5</v>
      </c>
      <c r="Z149">
        <f t="shared" si="13"/>
        <v>62.9</v>
      </c>
      <c r="AA149" t="s">
        <v>424</v>
      </c>
      <c r="AB149" s="6" t="str">
        <f t="shared" si="14"/>
        <v>http://gcm.io/Legislator/376528</v>
      </c>
    </row>
    <row r="150" spans="1:28" ht="15">
      <c r="A150" t="s">
        <v>679</v>
      </c>
      <c r="B150" t="str">
        <f t="shared" si="10"/>
        <v>Neal Kurk</v>
      </c>
      <c r="C150" t="s">
        <v>680</v>
      </c>
      <c r="D150" t="s">
        <v>681</v>
      </c>
      <c r="E150" t="s">
        <v>682</v>
      </c>
      <c r="F150" t="s">
        <v>26</v>
      </c>
      <c r="G150" t="s">
        <v>41</v>
      </c>
      <c r="H150">
        <v>2</v>
      </c>
      <c r="I150" t="s">
        <v>382</v>
      </c>
      <c r="J150">
        <v>372821</v>
      </c>
      <c r="K150">
        <v>98</v>
      </c>
      <c r="L150">
        <v>98</v>
      </c>
      <c r="M150">
        <v>46</v>
      </c>
      <c r="N150">
        <v>30</v>
      </c>
      <c r="O150">
        <v>22</v>
      </c>
      <c r="P150">
        <v>0</v>
      </c>
      <c r="Q150">
        <v>186</v>
      </c>
      <c r="R150">
        <v>115.5</v>
      </c>
      <c r="S150">
        <v>22.4</v>
      </c>
      <c r="T150">
        <v>62.1</v>
      </c>
      <c r="U150" t="s">
        <v>616</v>
      </c>
      <c r="V150">
        <f>2*SUMIF('Sponsorship Bills'!G:G,'House Detail'!J150,'Sponsorship Bills'!I:I)</f>
        <v>2</v>
      </c>
      <c r="W150">
        <f>0.5*SUMIF('Sponsorship Bills'!H:H,"*"&amp;'House Detail'!J150&amp;"*",'Sponsorship Bills'!I:I)</f>
        <v>-1</v>
      </c>
      <c r="X150">
        <f t="shared" si="11"/>
        <v>1</v>
      </c>
      <c r="Y150">
        <f t="shared" si="12"/>
        <v>0.5</v>
      </c>
      <c r="Z150">
        <f t="shared" si="13"/>
        <v>62.6</v>
      </c>
      <c r="AA150" t="s">
        <v>616</v>
      </c>
      <c r="AB150" s="6" t="str">
        <f t="shared" si="14"/>
        <v>http://gcm.io/Legislator/372821</v>
      </c>
    </row>
    <row r="151" spans="1:28" ht="15">
      <c r="A151" t="s">
        <v>683</v>
      </c>
      <c r="B151" t="str">
        <f t="shared" si="10"/>
        <v>Peggy McCarthy</v>
      </c>
      <c r="C151" t="s">
        <v>684</v>
      </c>
      <c r="D151" t="s">
        <v>685</v>
      </c>
      <c r="E151" t="s">
        <v>577</v>
      </c>
      <c r="F151" t="s">
        <v>26</v>
      </c>
      <c r="G151" t="s">
        <v>41</v>
      </c>
      <c r="H151">
        <v>29</v>
      </c>
      <c r="I151" t="s">
        <v>586</v>
      </c>
      <c r="J151">
        <v>377250</v>
      </c>
      <c r="K151">
        <v>98</v>
      </c>
      <c r="L151">
        <v>98</v>
      </c>
      <c r="M151">
        <v>58</v>
      </c>
      <c r="N151">
        <v>28</v>
      </c>
      <c r="O151">
        <v>12</v>
      </c>
      <c r="P151">
        <v>0</v>
      </c>
      <c r="Q151">
        <v>186</v>
      </c>
      <c r="R151">
        <v>117</v>
      </c>
      <c r="S151">
        <v>12.2</v>
      </c>
      <c r="T151">
        <v>62.9</v>
      </c>
      <c r="U151" t="s">
        <v>616</v>
      </c>
      <c r="V151">
        <f>2*SUMIF('Sponsorship Bills'!G:G,'House Detail'!J151,'Sponsorship Bills'!I:I)</f>
        <v>0</v>
      </c>
      <c r="W151">
        <f>0.5*SUMIF('Sponsorship Bills'!H:H,"*"&amp;'House Detail'!J151&amp;"*",'Sponsorship Bills'!I:I)</f>
        <v>-1</v>
      </c>
      <c r="X151">
        <f t="shared" si="11"/>
        <v>-1</v>
      </c>
      <c r="Y151">
        <f t="shared" si="12"/>
        <v>-0.5</v>
      </c>
      <c r="Z151">
        <f t="shared" si="13"/>
        <v>62.4</v>
      </c>
      <c r="AA151" t="s">
        <v>616</v>
      </c>
      <c r="AB151" s="6" t="str">
        <f t="shared" si="14"/>
        <v>http://gcm.io/Legislator/377250</v>
      </c>
    </row>
    <row r="152" spans="1:28" ht="15">
      <c r="A152" t="s">
        <v>686</v>
      </c>
      <c r="B152" t="str">
        <f t="shared" si="10"/>
        <v>Brad Bailey</v>
      </c>
      <c r="C152" t="s">
        <v>687</v>
      </c>
      <c r="D152" t="s">
        <v>688</v>
      </c>
      <c r="E152" t="s">
        <v>689</v>
      </c>
      <c r="F152" t="s">
        <v>26</v>
      </c>
      <c r="G152" t="s">
        <v>64</v>
      </c>
      <c r="H152">
        <v>14</v>
      </c>
      <c r="I152" t="s">
        <v>690</v>
      </c>
      <c r="J152">
        <v>377065</v>
      </c>
      <c r="K152">
        <v>98</v>
      </c>
      <c r="L152">
        <v>98</v>
      </c>
      <c r="M152">
        <v>43</v>
      </c>
      <c r="N152">
        <v>16</v>
      </c>
      <c r="O152">
        <v>39</v>
      </c>
      <c r="P152">
        <v>0</v>
      </c>
      <c r="Q152">
        <v>186</v>
      </c>
      <c r="R152">
        <v>115.5</v>
      </c>
      <c r="S152">
        <v>39.8</v>
      </c>
      <c r="T152">
        <v>62.1</v>
      </c>
      <c r="U152" t="s">
        <v>616</v>
      </c>
      <c r="V152">
        <f>2*SUMIF('Sponsorship Bills'!G:G,'House Detail'!J152,'Sponsorship Bills'!I:I)</f>
        <v>0</v>
      </c>
      <c r="W152">
        <f>0.5*SUMIF('Sponsorship Bills'!H:H,"*"&amp;'House Detail'!J152&amp;"*",'Sponsorship Bills'!I:I)</f>
        <v>0</v>
      </c>
      <c r="X152">
        <f t="shared" si="11"/>
        <v>0</v>
      </c>
      <c r="Y152">
        <f t="shared" si="12"/>
        <v>0</v>
      </c>
      <c r="Z152">
        <f t="shared" si="13"/>
        <v>62.1</v>
      </c>
      <c r="AA152" t="s">
        <v>616</v>
      </c>
      <c r="AB152" s="6" t="str">
        <f t="shared" si="14"/>
        <v>http://gcm.io/Legislator/377065</v>
      </c>
    </row>
    <row r="153" spans="1:28" ht="15">
      <c r="A153" t="s">
        <v>691</v>
      </c>
      <c r="B153" t="str">
        <f t="shared" si="10"/>
        <v>David Bickford</v>
      </c>
      <c r="C153" t="s">
        <v>692</v>
      </c>
      <c r="D153" t="s">
        <v>204</v>
      </c>
      <c r="E153" t="s">
        <v>693</v>
      </c>
      <c r="F153" t="s">
        <v>26</v>
      </c>
      <c r="G153" t="s">
        <v>58</v>
      </c>
      <c r="H153">
        <v>3</v>
      </c>
      <c r="I153" t="s">
        <v>243</v>
      </c>
      <c r="J153">
        <v>376083</v>
      </c>
      <c r="K153">
        <v>98</v>
      </c>
      <c r="L153">
        <v>98</v>
      </c>
      <c r="M153">
        <v>59</v>
      </c>
      <c r="N153">
        <v>33</v>
      </c>
      <c r="O153">
        <v>6</v>
      </c>
      <c r="P153">
        <v>0</v>
      </c>
      <c r="Q153">
        <v>186</v>
      </c>
      <c r="R153">
        <v>114.5</v>
      </c>
      <c r="S153">
        <v>6.1</v>
      </c>
      <c r="T153">
        <v>61.6</v>
      </c>
      <c r="U153" t="s">
        <v>616</v>
      </c>
      <c r="V153">
        <f>2*SUMIF('Sponsorship Bills'!G:G,'House Detail'!J153,'Sponsorship Bills'!I:I)</f>
        <v>0</v>
      </c>
      <c r="W153">
        <f>0.5*SUMIF('Sponsorship Bills'!H:H,"*"&amp;'House Detail'!J153&amp;"*",'Sponsorship Bills'!I:I)</f>
        <v>1</v>
      </c>
      <c r="X153">
        <f t="shared" si="11"/>
        <v>1</v>
      </c>
      <c r="Y153">
        <f t="shared" si="12"/>
        <v>0.5</v>
      </c>
      <c r="Z153">
        <f t="shared" si="13"/>
        <v>62.1</v>
      </c>
      <c r="AA153" t="s">
        <v>616</v>
      </c>
      <c r="AB153" s="6" t="str">
        <f t="shared" si="14"/>
        <v>http://gcm.io/Legislator/376083</v>
      </c>
    </row>
    <row r="154" spans="1:28" ht="15">
      <c r="A154" t="s">
        <v>694</v>
      </c>
      <c r="B154" t="str">
        <f t="shared" si="10"/>
        <v>Anthony Pellegrino</v>
      </c>
      <c r="C154" t="s">
        <v>695</v>
      </c>
      <c r="D154" t="s">
        <v>696</v>
      </c>
      <c r="E154" t="s">
        <v>697</v>
      </c>
      <c r="F154" t="s">
        <v>26</v>
      </c>
      <c r="G154" t="s">
        <v>41</v>
      </c>
      <c r="H154">
        <v>21</v>
      </c>
      <c r="I154" t="s">
        <v>155</v>
      </c>
      <c r="J154">
        <v>376848</v>
      </c>
      <c r="K154">
        <v>98</v>
      </c>
      <c r="L154">
        <v>98</v>
      </c>
      <c r="M154">
        <v>57</v>
      </c>
      <c r="N154">
        <v>38</v>
      </c>
      <c r="O154">
        <v>3</v>
      </c>
      <c r="P154">
        <v>0</v>
      </c>
      <c r="Q154">
        <v>186</v>
      </c>
      <c r="R154">
        <v>115.5</v>
      </c>
      <c r="S154">
        <v>3.1</v>
      </c>
      <c r="T154">
        <v>62.1</v>
      </c>
      <c r="U154" t="s">
        <v>616</v>
      </c>
      <c r="V154">
        <f>2*SUMIF('Sponsorship Bills'!G:G,'House Detail'!J154,'Sponsorship Bills'!I:I)</f>
        <v>0</v>
      </c>
      <c r="W154">
        <f>0.5*SUMIF('Sponsorship Bills'!H:H,"*"&amp;'House Detail'!J154&amp;"*",'Sponsorship Bills'!I:I)</f>
        <v>0</v>
      </c>
      <c r="X154">
        <f t="shared" si="11"/>
        <v>0</v>
      </c>
      <c r="Y154">
        <f t="shared" si="12"/>
        <v>0</v>
      </c>
      <c r="Z154">
        <f t="shared" si="13"/>
        <v>62.1</v>
      </c>
      <c r="AA154" t="s">
        <v>616</v>
      </c>
      <c r="AB154" s="6" t="str">
        <f t="shared" si="14"/>
        <v>http://gcm.io/Legislator/376848</v>
      </c>
    </row>
    <row r="155" spans="1:28" ht="15">
      <c r="A155" t="s">
        <v>698</v>
      </c>
      <c r="B155" t="str">
        <f t="shared" si="10"/>
        <v>Daniel Donovan</v>
      </c>
      <c r="C155" t="s">
        <v>699</v>
      </c>
      <c r="D155" t="s">
        <v>32</v>
      </c>
      <c r="E155" t="s">
        <v>700</v>
      </c>
      <c r="F155" t="s">
        <v>26</v>
      </c>
      <c r="G155" t="s">
        <v>41</v>
      </c>
      <c r="H155">
        <v>2</v>
      </c>
      <c r="I155" t="s">
        <v>382</v>
      </c>
      <c r="J155">
        <v>376932</v>
      </c>
      <c r="K155">
        <v>98</v>
      </c>
      <c r="L155">
        <v>98</v>
      </c>
      <c r="M155">
        <v>46</v>
      </c>
      <c r="N155">
        <v>27</v>
      </c>
      <c r="O155">
        <v>25</v>
      </c>
      <c r="P155">
        <v>0</v>
      </c>
      <c r="Q155">
        <v>186</v>
      </c>
      <c r="R155">
        <v>115</v>
      </c>
      <c r="S155">
        <v>25.5</v>
      </c>
      <c r="T155">
        <v>61.8</v>
      </c>
      <c r="U155" t="s">
        <v>616</v>
      </c>
      <c r="V155">
        <f>2*SUMIF('Sponsorship Bills'!G:G,'House Detail'!J155,'Sponsorship Bills'!I:I)</f>
        <v>0</v>
      </c>
      <c r="W155">
        <f>0.5*SUMIF('Sponsorship Bills'!H:H,"*"&amp;'House Detail'!J155&amp;"*",'Sponsorship Bills'!I:I)</f>
        <v>0</v>
      </c>
      <c r="X155">
        <f t="shared" si="11"/>
        <v>0</v>
      </c>
      <c r="Y155">
        <f t="shared" si="12"/>
        <v>0</v>
      </c>
      <c r="Z155">
        <f t="shared" si="13"/>
        <v>61.8</v>
      </c>
      <c r="AA155" t="s">
        <v>616</v>
      </c>
      <c r="AB155" s="6" t="str">
        <f t="shared" si="14"/>
        <v>http://gcm.io/Legislator/376932</v>
      </c>
    </row>
    <row r="156" spans="1:28" ht="15">
      <c r="A156" t="s">
        <v>701</v>
      </c>
      <c r="B156" t="str">
        <f t="shared" si="10"/>
        <v>Mary Allen</v>
      </c>
      <c r="C156" t="s">
        <v>702</v>
      </c>
      <c r="D156" t="s">
        <v>703</v>
      </c>
      <c r="E156" t="s">
        <v>350</v>
      </c>
      <c r="F156" t="s">
        <v>26</v>
      </c>
      <c r="G156" t="s">
        <v>34</v>
      </c>
      <c r="H156">
        <v>15</v>
      </c>
      <c r="I156" t="s">
        <v>704</v>
      </c>
      <c r="J156">
        <v>376426</v>
      </c>
      <c r="K156">
        <v>98</v>
      </c>
      <c r="L156">
        <v>98</v>
      </c>
      <c r="M156">
        <v>41</v>
      </c>
      <c r="N156">
        <v>25</v>
      </c>
      <c r="O156">
        <v>32</v>
      </c>
      <c r="P156">
        <v>0</v>
      </c>
      <c r="Q156">
        <v>186</v>
      </c>
      <c r="R156">
        <v>114.5</v>
      </c>
      <c r="S156">
        <v>32.7</v>
      </c>
      <c r="T156">
        <v>61.6</v>
      </c>
      <c r="U156" t="s">
        <v>616</v>
      </c>
      <c r="V156">
        <f>2*SUMIF('Sponsorship Bills'!G:G,'House Detail'!J156,'Sponsorship Bills'!I:I)</f>
        <v>0</v>
      </c>
      <c r="W156">
        <f>0.5*SUMIF('Sponsorship Bills'!H:H,"*"&amp;'House Detail'!J156&amp;"*",'Sponsorship Bills'!I:I)</f>
        <v>0</v>
      </c>
      <c r="X156">
        <f t="shared" si="11"/>
        <v>0</v>
      </c>
      <c r="Y156">
        <f t="shared" si="12"/>
        <v>0</v>
      </c>
      <c r="Z156">
        <f t="shared" si="13"/>
        <v>61.6</v>
      </c>
      <c r="AA156" t="s">
        <v>616</v>
      </c>
      <c r="AB156" s="6" t="str">
        <f t="shared" si="14"/>
        <v>http://gcm.io/Legislator/376426</v>
      </c>
    </row>
    <row r="157" spans="1:28" ht="15">
      <c r="A157" t="s">
        <v>705</v>
      </c>
      <c r="B157" t="str">
        <f t="shared" si="10"/>
        <v>Fred Doucette</v>
      </c>
      <c r="C157" t="s">
        <v>706</v>
      </c>
      <c r="D157" t="s">
        <v>707</v>
      </c>
      <c r="E157" t="s">
        <v>708</v>
      </c>
      <c r="F157" t="s">
        <v>26</v>
      </c>
      <c r="G157" t="s">
        <v>34</v>
      </c>
      <c r="H157">
        <v>8</v>
      </c>
      <c r="I157" t="s">
        <v>551</v>
      </c>
      <c r="J157">
        <v>377220</v>
      </c>
      <c r="K157">
        <v>98</v>
      </c>
      <c r="L157">
        <v>98</v>
      </c>
      <c r="M157">
        <v>41</v>
      </c>
      <c r="N157">
        <v>20</v>
      </c>
      <c r="O157">
        <v>37</v>
      </c>
      <c r="P157">
        <v>0</v>
      </c>
      <c r="Q157">
        <v>186</v>
      </c>
      <c r="R157">
        <v>114.5</v>
      </c>
      <c r="S157">
        <v>37.8</v>
      </c>
      <c r="T157">
        <v>61.6</v>
      </c>
      <c r="U157" t="s">
        <v>616</v>
      </c>
      <c r="V157">
        <f>2*SUMIF('Sponsorship Bills'!G:G,'House Detail'!J157,'Sponsorship Bills'!I:I)</f>
        <v>0</v>
      </c>
      <c r="W157">
        <f>0.5*SUMIF('Sponsorship Bills'!H:H,"*"&amp;'House Detail'!J157&amp;"*",'Sponsorship Bills'!I:I)</f>
        <v>0</v>
      </c>
      <c r="X157">
        <f t="shared" si="11"/>
        <v>0</v>
      </c>
      <c r="Y157">
        <f t="shared" si="12"/>
        <v>0</v>
      </c>
      <c r="Z157">
        <f t="shared" si="13"/>
        <v>61.6</v>
      </c>
      <c r="AA157" t="s">
        <v>616</v>
      </c>
      <c r="AB157" s="6" t="str">
        <f t="shared" si="14"/>
        <v>http://gcm.io/Legislator/377220</v>
      </c>
    </row>
    <row r="158" spans="1:28" ht="15">
      <c r="A158" t="s">
        <v>709</v>
      </c>
      <c r="B158" t="str">
        <f t="shared" si="10"/>
        <v>Kathleen Souza</v>
      </c>
      <c r="C158" t="s">
        <v>710</v>
      </c>
      <c r="D158" t="s">
        <v>711</v>
      </c>
      <c r="E158" t="s">
        <v>712</v>
      </c>
      <c r="F158" t="s">
        <v>26</v>
      </c>
      <c r="G158" t="s">
        <v>41</v>
      </c>
      <c r="H158">
        <v>43</v>
      </c>
      <c r="I158" t="s">
        <v>713</v>
      </c>
      <c r="J158">
        <v>376395</v>
      </c>
      <c r="K158">
        <v>98</v>
      </c>
      <c r="L158">
        <v>98</v>
      </c>
      <c r="M158">
        <v>42</v>
      </c>
      <c r="N158">
        <v>18</v>
      </c>
      <c r="O158">
        <v>38</v>
      </c>
      <c r="P158">
        <v>0</v>
      </c>
      <c r="Q158">
        <v>186</v>
      </c>
      <c r="R158">
        <v>112.5</v>
      </c>
      <c r="S158">
        <v>38.8</v>
      </c>
      <c r="T158">
        <v>60.5</v>
      </c>
      <c r="U158" t="s">
        <v>616</v>
      </c>
      <c r="V158">
        <f>2*SUMIF('Sponsorship Bills'!G:G,'House Detail'!J158,'Sponsorship Bills'!I:I)</f>
        <v>0</v>
      </c>
      <c r="W158">
        <f>0.5*SUMIF('Sponsorship Bills'!H:H,"*"&amp;'House Detail'!J158&amp;"*",'Sponsorship Bills'!I:I)</f>
        <v>2</v>
      </c>
      <c r="X158">
        <f t="shared" si="11"/>
        <v>2</v>
      </c>
      <c r="Y158">
        <f t="shared" si="12"/>
        <v>1.1</v>
      </c>
      <c r="Z158">
        <f t="shared" si="13"/>
        <v>61.6</v>
      </c>
      <c r="AA158" t="s">
        <v>616</v>
      </c>
      <c r="AB158" s="6" t="str">
        <f t="shared" si="14"/>
        <v>http://gcm.io/Legislator/376395</v>
      </c>
    </row>
    <row r="159" spans="1:28" ht="15">
      <c r="A159" t="s">
        <v>714</v>
      </c>
      <c r="B159" t="str">
        <f t="shared" si="10"/>
        <v>Robert Luther</v>
      </c>
      <c r="C159" t="s">
        <v>715</v>
      </c>
      <c r="D159" t="s">
        <v>62</v>
      </c>
      <c r="E159" t="s">
        <v>716</v>
      </c>
      <c r="F159" t="s">
        <v>26</v>
      </c>
      <c r="G159" t="s">
        <v>52</v>
      </c>
      <c r="H159">
        <v>3</v>
      </c>
      <c r="I159" t="s">
        <v>415</v>
      </c>
      <c r="J159">
        <v>376973</v>
      </c>
      <c r="K159">
        <v>33</v>
      </c>
      <c r="L159">
        <v>98</v>
      </c>
      <c r="M159">
        <v>18</v>
      </c>
      <c r="N159">
        <v>11</v>
      </c>
      <c r="O159">
        <v>4</v>
      </c>
      <c r="P159">
        <v>0</v>
      </c>
      <c r="Q159">
        <v>60</v>
      </c>
      <c r="R159">
        <v>35.5</v>
      </c>
      <c r="S159">
        <v>70.4</v>
      </c>
      <c r="T159">
        <v>59.2</v>
      </c>
      <c r="U159" t="s">
        <v>424</v>
      </c>
      <c r="V159">
        <f>2*SUMIF('Sponsorship Bills'!G:G,'House Detail'!J159,'Sponsorship Bills'!I:I)</f>
        <v>2</v>
      </c>
      <c r="W159">
        <f>0.5*SUMIF('Sponsorship Bills'!H:H,"*"&amp;'House Detail'!J159&amp;"*",'Sponsorship Bills'!I:I)</f>
        <v>2</v>
      </c>
      <c r="X159">
        <f t="shared" si="11"/>
        <v>4</v>
      </c>
      <c r="Y159">
        <f t="shared" si="12"/>
        <v>2.2</v>
      </c>
      <c r="Z159">
        <f t="shared" si="13"/>
        <v>61.400000000000006</v>
      </c>
      <c r="AA159" t="s">
        <v>424</v>
      </c>
      <c r="AB159" s="6" t="str">
        <f t="shared" si="14"/>
        <v>http://gcm.io/Legislator/376973</v>
      </c>
    </row>
    <row r="160" spans="1:28" ht="15">
      <c r="A160" t="s">
        <v>717</v>
      </c>
      <c r="B160" t="str">
        <f t="shared" si="10"/>
        <v>Thomas Walsh</v>
      </c>
      <c r="C160" t="s">
        <v>718</v>
      </c>
      <c r="D160" t="s">
        <v>124</v>
      </c>
      <c r="E160" t="s">
        <v>719</v>
      </c>
      <c r="F160" t="s">
        <v>26</v>
      </c>
      <c r="G160" t="s">
        <v>27</v>
      </c>
      <c r="H160">
        <v>24</v>
      </c>
      <c r="I160" t="s">
        <v>265</v>
      </c>
      <c r="J160">
        <v>377187</v>
      </c>
      <c r="K160">
        <v>98</v>
      </c>
      <c r="L160">
        <v>98</v>
      </c>
      <c r="M160">
        <v>46</v>
      </c>
      <c r="N160">
        <v>30</v>
      </c>
      <c r="O160">
        <v>22</v>
      </c>
      <c r="P160">
        <v>0</v>
      </c>
      <c r="Q160">
        <v>186</v>
      </c>
      <c r="R160">
        <v>116.5</v>
      </c>
      <c r="S160">
        <v>22.4</v>
      </c>
      <c r="T160">
        <v>62.6</v>
      </c>
      <c r="U160" t="s">
        <v>616</v>
      </c>
      <c r="V160">
        <f>2*SUMIF('Sponsorship Bills'!G:G,'House Detail'!J160,'Sponsorship Bills'!I:I)</f>
        <v>0</v>
      </c>
      <c r="W160">
        <f>0.5*SUMIF('Sponsorship Bills'!H:H,"*"&amp;'House Detail'!J160&amp;"*",'Sponsorship Bills'!I:I)</f>
        <v>-2.5</v>
      </c>
      <c r="X160">
        <f t="shared" si="11"/>
        <v>-2.5</v>
      </c>
      <c r="Y160">
        <f t="shared" si="12"/>
        <v>-1.3</v>
      </c>
      <c r="Z160">
        <f t="shared" si="13"/>
        <v>61.300000000000004</v>
      </c>
      <c r="AA160" t="s">
        <v>616</v>
      </c>
      <c r="AB160" s="6" t="str">
        <f t="shared" si="14"/>
        <v>http://gcm.io/Legislator/377187</v>
      </c>
    </row>
    <row r="161" spans="1:28" ht="15">
      <c r="A161" t="s">
        <v>720</v>
      </c>
      <c r="B161" t="str">
        <f t="shared" si="10"/>
        <v>Laurence Rappaport</v>
      </c>
      <c r="C161" t="s">
        <v>721</v>
      </c>
      <c r="D161" t="s">
        <v>722</v>
      </c>
      <c r="E161" t="s">
        <v>723</v>
      </c>
      <c r="F161" t="s">
        <v>26</v>
      </c>
      <c r="G161" t="s">
        <v>226</v>
      </c>
      <c r="H161">
        <v>1</v>
      </c>
      <c r="I161" t="s">
        <v>724</v>
      </c>
      <c r="J161">
        <v>376854</v>
      </c>
      <c r="K161">
        <v>98</v>
      </c>
      <c r="L161">
        <v>98</v>
      </c>
      <c r="M161">
        <v>38</v>
      </c>
      <c r="N161">
        <v>16</v>
      </c>
      <c r="O161">
        <v>44</v>
      </c>
      <c r="P161">
        <v>0</v>
      </c>
      <c r="Q161">
        <v>186</v>
      </c>
      <c r="R161">
        <v>113</v>
      </c>
      <c r="S161">
        <v>44.9</v>
      </c>
      <c r="T161">
        <v>60.8</v>
      </c>
      <c r="U161" t="s">
        <v>616</v>
      </c>
      <c r="V161">
        <f>2*SUMIF('Sponsorship Bills'!G:G,'House Detail'!J161,'Sponsorship Bills'!I:I)</f>
        <v>0</v>
      </c>
      <c r="W161">
        <f>0.5*SUMIF('Sponsorship Bills'!H:H,"*"&amp;'House Detail'!J161&amp;"*",'Sponsorship Bills'!I:I)</f>
        <v>0.5</v>
      </c>
      <c r="X161">
        <f t="shared" si="11"/>
        <v>0.5</v>
      </c>
      <c r="Y161">
        <f t="shared" si="12"/>
        <v>0.3</v>
      </c>
      <c r="Z161">
        <f t="shared" si="13"/>
        <v>61.099999999999994</v>
      </c>
      <c r="AA161" t="s">
        <v>616</v>
      </c>
      <c r="AB161" s="6" t="str">
        <f t="shared" si="14"/>
        <v>http://gcm.io/Legislator/376854</v>
      </c>
    </row>
    <row r="162" spans="1:28" ht="15">
      <c r="A162" t="s">
        <v>725</v>
      </c>
      <c r="B162" t="str">
        <f t="shared" si="10"/>
        <v>Jeffrey Shackett</v>
      </c>
      <c r="C162" t="s">
        <v>726</v>
      </c>
      <c r="D162" t="s">
        <v>315</v>
      </c>
      <c r="E162" t="s">
        <v>727</v>
      </c>
      <c r="F162" t="s">
        <v>26</v>
      </c>
      <c r="G162" t="s">
        <v>64</v>
      </c>
      <c r="H162">
        <v>9</v>
      </c>
      <c r="I162" t="s">
        <v>65</v>
      </c>
      <c r="J162">
        <v>377024</v>
      </c>
      <c r="K162">
        <v>98</v>
      </c>
      <c r="L162">
        <v>98</v>
      </c>
      <c r="M162">
        <v>35</v>
      </c>
      <c r="N162">
        <v>14</v>
      </c>
      <c r="O162">
        <v>49</v>
      </c>
      <c r="P162">
        <v>0</v>
      </c>
      <c r="Q162">
        <v>186</v>
      </c>
      <c r="R162">
        <v>113.5</v>
      </c>
      <c r="S162">
        <v>50</v>
      </c>
      <c r="T162">
        <v>61</v>
      </c>
      <c r="U162" t="s">
        <v>424</v>
      </c>
      <c r="V162">
        <f>2*SUMIF('Sponsorship Bills'!G:G,'House Detail'!J162,'Sponsorship Bills'!I:I)</f>
        <v>0</v>
      </c>
      <c r="W162">
        <f>0.5*SUMIF('Sponsorship Bills'!H:H,"*"&amp;'House Detail'!J162&amp;"*",'Sponsorship Bills'!I:I)</f>
        <v>0</v>
      </c>
      <c r="X162">
        <f t="shared" si="11"/>
        <v>0</v>
      </c>
      <c r="Y162">
        <f t="shared" si="12"/>
        <v>0</v>
      </c>
      <c r="Z162">
        <f t="shared" si="13"/>
        <v>61</v>
      </c>
      <c r="AA162" t="s">
        <v>424</v>
      </c>
      <c r="AB162" s="6" t="str">
        <f t="shared" si="14"/>
        <v>http://gcm.io/Legislator/377024</v>
      </c>
    </row>
    <row r="163" spans="1:28" ht="15">
      <c r="A163" t="s">
        <v>728</v>
      </c>
      <c r="B163" t="str">
        <f t="shared" si="10"/>
        <v>Patrick Abrami</v>
      </c>
      <c r="C163" t="s">
        <v>729</v>
      </c>
      <c r="D163" t="s">
        <v>730</v>
      </c>
      <c r="E163" t="s">
        <v>731</v>
      </c>
      <c r="F163" t="s">
        <v>26</v>
      </c>
      <c r="G163" t="s">
        <v>34</v>
      </c>
      <c r="H163">
        <v>19</v>
      </c>
      <c r="I163" t="s">
        <v>567</v>
      </c>
      <c r="J163">
        <v>376897</v>
      </c>
      <c r="K163">
        <v>98</v>
      </c>
      <c r="L163">
        <v>98</v>
      </c>
      <c r="M163">
        <v>56</v>
      </c>
      <c r="N163">
        <v>42</v>
      </c>
      <c r="O163">
        <v>0</v>
      </c>
      <c r="P163">
        <v>0</v>
      </c>
      <c r="Q163">
        <v>186</v>
      </c>
      <c r="R163">
        <v>113</v>
      </c>
      <c r="S163">
        <v>0</v>
      </c>
      <c r="T163">
        <v>60.8</v>
      </c>
      <c r="U163" t="s">
        <v>616</v>
      </c>
      <c r="V163">
        <f>2*SUMIF('Sponsorship Bills'!G:G,'House Detail'!J163,'Sponsorship Bills'!I:I)</f>
        <v>0</v>
      </c>
      <c r="W163">
        <f>0.5*SUMIF('Sponsorship Bills'!H:H,"*"&amp;'House Detail'!J163&amp;"*",'Sponsorship Bills'!I:I)</f>
        <v>0</v>
      </c>
      <c r="X163">
        <f t="shared" si="11"/>
        <v>0</v>
      </c>
      <c r="Y163">
        <f t="shared" si="12"/>
        <v>0</v>
      </c>
      <c r="Z163">
        <f t="shared" si="13"/>
        <v>60.8</v>
      </c>
      <c r="AA163" t="s">
        <v>616</v>
      </c>
      <c r="AB163" s="6" t="str">
        <f t="shared" si="14"/>
        <v>http://gcm.io/Legislator/376897</v>
      </c>
    </row>
    <row r="164" spans="1:28" ht="15">
      <c r="A164" t="s">
        <v>732</v>
      </c>
      <c r="B164" t="str">
        <f t="shared" si="10"/>
        <v>Rio Tilton</v>
      </c>
      <c r="C164" t="s">
        <v>733</v>
      </c>
      <c r="D164" t="s">
        <v>734</v>
      </c>
      <c r="E164" t="s">
        <v>735</v>
      </c>
      <c r="F164" t="s">
        <v>26</v>
      </c>
      <c r="G164" t="s">
        <v>34</v>
      </c>
      <c r="H164">
        <v>20</v>
      </c>
      <c r="I164" t="s">
        <v>191</v>
      </c>
      <c r="J164">
        <v>377323</v>
      </c>
      <c r="K164">
        <v>98</v>
      </c>
      <c r="L164">
        <v>98</v>
      </c>
      <c r="M164">
        <v>56</v>
      </c>
      <c r="N164">
        <v>33</v>
      </c>
      <c r="O164">
        <v>9</v>
      </c>
      <c r="P164">
        <v>0</v>
      </c>
      <c r="Q164">
        <v>186</v>
      </c>
      <c r="R164">
        <v>113</v>
      </c>
      <c r="S164">
        <v>9.2</v>
      </c>
      <c r="T164">
        <v>60.8</v>
      </c>
      <c r="U164" t="s">
        <v>616</v>
      </c>
      <c r="V164">
        <f>2*SUMIF('Sponsorship Bills'!G:G,'House Detail'!J164,'Sponsorship Bills'!I:I)</f>
        <v>0</v>
      </c>
      <c r="W164">
        <f>0.5*SUMIF('Sponsorship Bills'!H:H,"*"&amp;'House Detail'!J164&amp;"*",'Sponsorship Bills'!I:I)</f>
        <v>0</v>
      </c>
      <c r="X164">
        <f t="shared" si="11"/>
        <v>0</v>
      </c>
      <c r="Y164">
        <f t="shared" si="12"/>
        <v>0</v>
      </c>
      <c r="Z164">
        <f t="shared" si="13"/>
        <v>60.8</v>
      </c>
      <c r="AA164" t="s">
        <v>616</v>
      </c>
      <c r="AB164" s="6" t="str">
        <f t="shared" si="14"/>
        <v>http://gcm.io/Legislator/377323</v>
      </c>
    </row>
    <row r="165" spans="1:28" ht="15">
      <c r="A165" t="s">
        <v>736</v>
      </c>
      <c r="B165" t="str">
        <f t="shared" si="10"/>
        <v>Terry Wolf</v>
      </c>
      <c r="C165" t="s">
        <v>737</v>
      </c>
      <c r="D165" t="s">
        <v>738</v>
      </c>
      <c r="E165" t="s">
        <v>739</v>
      </c>
      <c r="F165" t="s">
        <v>26</v>
      </c>
      <c r="G165" t="s">
        <v>41</v>
      </c>
      <c r="H165">
        <v>7</v>
      </c>
      <c r="I165" t="s">
        <v>69</v>
      </c>
      <c r="J165">
        <v>377275</v>
      </c>
      <c r="K165">
        <v>98</v>
      </c>
      <c r="L165">
        <v>98</v>
      </c>
      <c r="M165">
        <v>58</v>
      </c>
      <c r="N165">
        <v>37</v>
      </c>
      <c r="O165">
        <v>3</v>
      </c>
      <c r="P165">
        <v>0</v>
      </c>
      <c r="Q165">
        <v>186</v>
      </c>
      <c r="R165">
        <v>113</v>
      </c>
      <c r="S165">
        <v>3.1</v>
      </c>
      <c r="T165">
        <v>60.8</v>
      </c>
      <c r="U165" t="s">
        <v>616</v>
      </c>
      <c r="V165">
        <f>2*SUMIF('Sponsorship Bills'!G:G,'House Detail'!J165,'Sponsorship Bills'!I:I)</f>
        <v>0</v>
      </c>
      <c r="W165">
        <f>0.5*SUMIF('Sponsorship Bills'!H:H,"*"&amp;'House Detail'!J165&amp;"*",'Sponsorship Bills'!I:I)</f>
        <v>0</v>
      </c>
      <c r="X165">
        <f t="shared" si="11"/>
        <v>0</v>
      </c>
      <c r="Y165">
        <f t="shared" si="12"/>
        <v>0</v>
      </c>
      <c r="Z165">
        <f t="shared" si="13"/>
        <v>60.8</v>
      </c>
      <c r="AA165" t="s">
        <v>616</v>
      </c>
      <c r="AB165" s="6" t="str">
        <f t="shared" si="14"/>
        <v>http://gcm.io/Legislator/377275</v>
      </c>
    </row>
    <row r="166" spans="1:28" ht="15">
      <c r="A166" t="s">
        <v>740</v>
      </c>
      <c r="B166" t="str">
        <f t="shared" si="10"/>
        <v>William Goulette</v>
      </c>
      <c r="C166" t="s">
        <v>741</v>
      </c>
      <c r="D166" t="s">
        <v>360</v>
      </c>
      <c r="E166" t="s">
        <v>742</v>
      </c>
      <c r="F166" t="s">
        <v>26</v>
      </c>
      <c r="G166" t="s">
        <v>41</v>
      </c>
      <c r="H166">
        <v>23</v>
      </c>
      <c r="I166" t="s">
        <v>463</v>
      </c>
      <c r="J166">
        <v>377232</v>
      </c>
      <c r="K166">
        <v>98</v>
      </c>
      <c r="L166">
        <v>98</v>
      </c>
      <c r="M166">
        <v>18</v>
      </c>
      <c r="N166">
        <v>1</v>
      </c>
      <c r="O166">
        <v>79</v>
      </c>
      <c r="P166">
        <v>0</v>
      </c>
      <c r="Q166">
        <v>186</v>
      </c>
      <c r="R166">
        <v>108.5</v>
      </c>
      <c r="S166">
        <v>80.6</v>
      </c>
      <c r="T166">
        <v>58.3</v>
      </c>
      <c r="U166" t="s">
        <v>424</v>
      </c>
      <c r="V166">
        <f>2*SUMIF('Sponsorship Bills'!G:G,'House Detail'!J166,'Sponsorship Bills'!I:I)</f>
        <v>0</v>
      </c>
      <c r="W166">
        <f>0.5*SUMIF('Sponsorship Bills'!H:H,"*"&amp;'House Detail'!J166&amp;"*",'Sponsorship Bills'!I:I)</f>
        <v>4</v>
      </c>
      <c r="X166">
        <f t="shared" si="11"/>
        <v>4</v>
      </c>
      <c r="Y166">
        <f t="shared" si="12"/>
        <v>2.2</v>
      </c>
      <c r="Z166">
        <f t="shared" si="13"/>
        <v>60.5</v>
      </c>
      <c r="AA166" t="s">
        <v>424</v>
      </c>
      <c r="AB166" s="6" t="str">
        <f t="shared" si="14"/>
        <v>http://gcm.io/Legislator/377232</v>
      </c>
    </row>
    <row r="167" spans="1:28" ht="15">
      <c r="A167" t="s">
        <v>743</v>
      </c>
      <c r="B167" t="str">
        <f t="shared" si="10"/>
        <v>David Welch</v>
      </c>
      <c r="C167" t="s">
        <v>744</v>
      </c>
      <c r="D167" t="s">
        <v>204</v>
      </c>
      <c r="E167" t="s">
        <v>745</v>
      </c>
      <c r="F167" t="s">
        <v>26</v>
      </c>
      <c r="G167" t="s">
        <v>34</v>
      </c>
      <c r="H167">
        <v>13</v>
      </c>
      <c r="I167" t="s">
        <v>369</v>
      </c>
      <c r="J167">
        <v>330795</v>
      </c>
      <c r="K167">
        <v>98</v>
      </c>
      <c r="L167">
        <v>98</v>
      </c>
      <c r="M167">
        <v>60</v>
      </c>
      <c r="N167">
        <v>38</v>
      </c>
      <c r="O167">
        <v>0</v>
      </c>
      <c r="P167">
        <v>0</v>
      </c>
      <c r="Q167">
        <v>186</v>
      </c>
      <c r="R167">
        <v>111</v>
      </c>
      <c r="S167">
        <v>0</v>
      </c>
      <c r="T167">
        <v>59.7</v>
      </c>
      <c r="U167" t="s">
        <v>746</v>
      </c>
      <c r="V167">
        <f>2*SUMIF('Sponsorship Bills'!G:G,'House Detail'!J167,'Sponsorship Bills'!I:I)</f>
        <v>2</v>
      </c>
      <c r="W167">
        <f>0.5*SUMIF('Sponsorship Bills'!H:H,"*"&amp;'House Detail'!J167&amp;"*",'Sponsorship Bills'!I:I)</f>
        <v>-0.5</v>
      </c>
      <c r="X167">
        <f t="shared" si="11"/>
        <v>1.5</v>
      </c>
      <c r="Y167">
        <f t="shared" si="12"/>
        <v>0.8</v>
      </c>
      <c r="Z167">
        <f t="shared" si="13"/>
        <v>60.5</v>
      </c>
      <c r="AA167" t="s">
        <v>616</v>
      </c>
      <c r="AB167" s="6" t="str">
        <f t="shared" si="14"/>
        <v>http://gcm.io/Legislator/330795</v>
      </c>
    </row>
    <row r="168" spans="1:28" ht="15">
      <c r="A168" t="s">
        <v>747</v>
      </c>
      <c r="B168" t="str">
        <f t="shared" si="10"/>
        <v>John Balcom</v>
      </c>
      <c r="C168" t="s">
        <v>748</v>
      </c>
      <c r="D168" t="s">
        <v>39</v>
      </c>
      <c r="E168" t="s">
        <v>749</v>
      </c>
      <c r="F168" t="s">
        <v>26</v>
      </c>
      <c r="G168" t="s">
        <v>41</v>
      </c>
      <c r="H168">
        <v>21</v>
      </c>
      <c r="I168" t="s">
        <v>155</v>
      </c>
      <c r="J168">
        <v>376302</v>
      </c>
      <c r="K168">
        <v>98</v>
      </c>
      <c r="L168">
        <v>98</v>
      </c>
      <c r="M168">
        <v>61</v>
      </c>
      <c r="N168">
        <v>34</v>
      </c>
      <c r="O168">
        <v>3</v>
      </c>
      <c r="P168">
        <v>0</v>
      </c>
      <c r="Q168">
        <v>186</v>
      </c>
      <c r="R168">
        <v>116.5</v>
      </c>
      <c r="S168">
        <v>3.1</v>
      </c>
      <c r="T168">
        <v>62.6</v>
      </c>
      <c r="U168" t="s">
        <v>616</v>
      </c>
      <c r="V168">
        <f>2*SUMIF('Sponsorship Bills'!G:G,'House Detail'!J168,'Sponsorship Bills'!I:I)</f>
        <v>-2</v>
      </c>
      <c r="W168">
        <f>0.5*SUMIF('Sponsorship Bills'!H:H,"*"&amp;'House Detail'!J168&amp;"*",'Sponsorship Bills'!I:I)</f>
        <v>-3</v>
      </c>
      <c r="X168">
        <f t="shared" si="11"/>
        <v>-5</v>
      </c>
      <c r="Y168">
        <f t="shared" si="12"/>
        <v>-2.7</v>
      </c>
      <c r="Z168">
        <f t="shared" si="13"/>
        <v>59.9</v>
      </c>
      <c r="AA168" t="s">
        <v>746</v>
      </c>
      <c r="AB168" s="6" t="str">
        <f t="shared" si="14"/>
        <v>http://gcm.io/Legislator/376302</v>
      </c>
    </row>
    <row r="169" spans="1:28" ht="15">
      <c r="A169" t="s">
        <v>750</v>
      </c>
      <c r="B169" t="str">
        <f t="shared" si="10"/>
        <v>Sherman Packard</v>
      </c>
      <c r="C169" t="s">
        <v>751</v>
      </c>
      <c r="D169" t="s">
        <v>752</v>
      </c>
      <c r="E169" t="s">
        <v>753</v>
      </c>
      <c r="F169" t="s">
        <v>26</v>
      </c>
      <c r="G169" t="s">
        <v>34</v>
      </c>
      <c r="H169">
        <v>5</v>
      </c>
      <c r="I169" t="s">
        <v>232</v>
      </c>
      <c r="J169">
        <v>375453</v>
      </c>
      <c r="K169">
        <v>98</v>
      </c>
      <c r="L169">
        <v>98</v>
      </c>
      <c r="M169">
        <v>50</v>
      </c>
      <c r="N169">
        <v>25</v>
      </c>
      <c r="O169">
        <v>16</v>
      </c>
      <c r="P169">
        <v>7</v>
      </c>
      <c r="Q169">
        <v>186</v>
      </c>
      <c r="R169">
        <v>120.5</v>
      </c>
      <c r="S169">
        <v>16.3</v>
      </c>
      <c r="T169">
        <v>64.8</v>
      </c>
      <c r="U169" t="s">
        <v>616</v>
      </c>
      <c r="V169">
        <f>2*SUMIF('Sponsorship Bills'!G:G,'House Detail'!J169,'Sponsorship Bills'!I:I)</f>
        <v>-10</v>
      </c>
      <c r="W169">
        <f>0.5*SUMIF('Sponsorship Bills'!H:H,"*"&amp;'House Detail'!J169&amp;"*",'Sponsorship Bills'!I:I)</f>
        <v>0.5</v>
      </c>
      <c r="X169">
        <f t="shared" si="11"/>
        <v>-9.5</v>
      </c>
      <c r="Y169">
        <f t="shared" si="12"/>
        <v>-5.1</v>
      </c>
      <c r="Z169">
        <f t="shared" si="13"/>
        <v>59.699999999999996</v>
      </c>
      <c r="AA169" t="s">
        <v>746</v>
      </c>
      <c r="AB169" s="6" t="str">
        <f t="shared" si="14"/>
        <v>http://gcm.io/Legislator/375453</v>
      </c>
    </row>
    <row r="170" spans="1:28" ht="15">
      <c r="A170" t="s">
        <v>754</v>
      </c>
      <c r="B170" t="str">
        <f t="shared" si="10"/>
        <v>Robert Nigrello</v>
      </c>
      <c r="C170" t="s">
        <v>755</v>
      </c>
      <c r="D170" t="s">
        <v>62</v>
      </c>
      <c r="E170" t="s">
        <v>756</v>
      </c>
      <c r="F170" t="s">
        <v>26</v>
      </c>
      <c r="G170" t="s">
        <v>34</v>
      </c>
      <c r="H170">
        <v>16</v>
      </c>
      <c r="I170" t="s">
        <v>757</v>
      </c>
      <c r="J170">
        <v>377155</v>
      </c>
      <c r="K170">
        <v>98</v>
      </c>
      <c r="L170">
        <v>98</v>
      </c>
      <c r="M170">
        <v>56</v>
      </c>
      <c r="N170">
        <v>38</v>
      </c>
      <c r="O170">
        <v>4</v>
      </c>
      <c r="P170">
        <v>0</v>
      </c>
      <c r="Q170">
        <v>186</v>
      </c>
      <c r="R170">
        <v>110.5</v>
      </c>
      <c r="S170">
        <v>4.1</v>
      </c>
      <c r="T170">
        <v>59.4</v>
      </c>
      <c r="U170" t="s">
        <v>746</v>
      </c>
      <c r="V170">
        <f>2*SUMIF('Sponsorship Bills'!G:G,'House Detail'!J170,'Sponsorship Bills'!I:I)</f>
        <v>0</v>
      </c>
      <c r="W170">
        <f>0.5*SUMIF('Sponsorship Bills'!H:H,"*"&amp;'House Detail'!J170&amp;"*",'Sponsorship Bills'!I:I)</f>
        <v>0</v>
      </c>
      <c r="X170">
        <f t="shared" si="11"/>
        <v>0</v>
      </c>
      <c r="Y170">
        <f t="shared" si="12"/>
        <v>0</v>
      </c>
      <c r="Z170">
        <f t="shared" si="13"/>
        <v>59.4</v>
      </c>
      <c r="AA170" t="s">
        <v>746</v>
      </c>
      <c r="AB170" s="6" t="str">
        <f t="shared" si="14"/>
        <v>http://gcm.io/Legislator/377155</v>
      </c>
    </row>
    <row r="171" spans="1:28" ht="15">
      <c r="A171" t="s">
        <v>758</v>
      </c>
      <c r="B171" t="str">
        <f t="shared" si="10"/>
        <v>Donald LeBrun</v>
      </c>
      <c r="C171" t="s">
        <v>759</v>
      </c>
      <c r="D171" t="s">
        <v>584</v>
      </c>
      <c r="E171" t="s">
        <v>760</v>
      </c>
      <c r="F171" t="s">
        <v>26</v>
      </c>
      <c r="G171" t="s">
        <v>41</v>
      </c>
      <c r="H171">
        <v>32</v>
      </c>
      <c r="I171" t="s">
        <v>206</v>
      </c>
      <c r="J171">
        <v>376966</v>
      </c>
      <c r="K171">
        <v>98</v>
      </c>
      <c r="L171">
        <v>98</v>
      </c>
      <c r="M171">
        <v>59</v>
      </c>
      <c r="N171">
        <v>37</v>
      </c>
      <c r="O171">
        <v>2</v>
      </c>
      <c r="P171">
        <v>0</v>
      </c>
      <c r="Q171">
        <v>186</v>
      </c>
      <c r="R171">
        <v>112</v>
      </c>
      <c r="S171">
        <v>2</v>
      </c>
      <c r="T171">
        <v>60.2</v>
      </c>
      <c r="U171" t="s">
        <v>616</v>
      </c>
      <c r="V171">
        <f>2*SUMIF('Sponsorship Bills'!G:G,'House Detail'!J171,'Sponsorship Bills'!I:I)</f>
        <v>0</v>
      </c>
      <c r="W171">
        <f>0.5*SUMIF('Sponsorship Bills'!H:H,"*"&amp;'House Detail'!J171&amp;"*",'Sponsorship Bills'!I:I)</f>
        <v>-2.5</v>
      </c>
      <c r="X171">
        <f t="shared" si="11"/>
        <v>-2.5</v>
      </c>
      <c r="Y171">
        <f t="shared" si="12"/>
        <v>-1.3</v>
      </c>
      <c r="Z171">
        <f t="shared" si="13"/>
        <v>58.900000000000006</v>
      </c>
      <c r="AA171" t="s">
        <v>746</v>
      </c>
      <c r="AB171" s="6" t="str">
        <f t="shared" si="14"/>
        <v>http://gcm.io/Legislator/376966</v>
      </c>
    </row>
    <row r="172" spans="1:28" ht="15">
      <c r="A172" t="s">
        <v>761</v>
      </c>
      <c r="B172" t="str">
        <f t="shared" si="10"/>
        <v>Daniel Tamburello</v>
      </c>
      <c r="C172" t="s">
        <v>762</v>
      </c>
      <c r="D172" t="s">
        <v>32</v>
      </c>
      <c r="E172" t="s">
        <v>763</v>
      </c>
      <c r="F172" t="s">
        <v>26</v>
      </c>
      <c r="G172" t="s">
        <v>34</v>
      </c>
      <c r="H172">
        <v>5</v>
      </c>
      <c r="I172" t="s">
        <v>232</v>
      </c>
      <c r="J172">
        <v>377037</v>
      </c>
      <c r="K172">
        <v>98</v>
      </c>
      <c r="L172">
        <v>98</v>
      </c>
      <c r="M172">
        <v>12</v>
      </c>
      <c r="N172">
        <v>1</v>
      </c>
      <c r="O172">
        <v>85</v>
      </c>
      <c r="P172">
        <v>0</v>
      </c>
      <c r="Q172">
        <v>186</v>
      </c>
      <c r="R172">
        <v>103</v>
      </c>
      <c r="S172">
        <v>86.7</v>
      </c>
      <c r="T172">
        <v>55.4</v>
      </c>
      <c r="U172" t="s">
        <v>424</v>
      </c>
      <c r="V172">
        <f>2*SUMIF('Sponsorship Bills'!G:G,'House Detail'!J172,'Sponsorship Bills'!I:I)</f>
        <v>4</v>
      </c>
      <c r="W172">
        <f>0.5*SUMIF('Sponsorship Bills'!H:H,"*"&amp;'House Detail'!J172&amp;"*",'Sponsorship Bills'!I:I)</f>
        <v>2.5</v>
      </c>
      <c r="X172">
        <f t="shared" si="11"/>
        <v>6.5</v>
      </c>
      <c r="Y172">
        <f t="shared" si="12"/>
        <v>3.5</v>
      </c>
      <c r="Z172">
        <f t="shared" si="13"/>
        <v>58.9</v>
      </c>
      <c r="AA172" t="s">
        <v>424</v>
      </c>
      <c r="AB172" s="6" t="str">
        <f t="shared" si="14"/>
        <v>http://gcm.io/Legislator/377037</v>
      </c>
    </row>
    <row r="173" spans="1:28" ht="15">
      <c r="A173" t="s">
        <v>764</v>
      </c>
      <c r="B173" t="str">
        <f t="shared" si="10"/>
        <v>Franklin Sterling</v>
      </c>
      <c r="C173" t="s">
        <v>765</v>
      </c>
      <c r="D173" t="s">
        <v>766</v>
      </c>
      <c r="E173" t="s">
        <v>767</v>
      </c>
      <c r="F173" t="s">
        <v>26</v>
      </c>
      <c r="G173" t="s">
        <v>85</v>
      </c>
      <c r="H173">
        <v>14</v>
      </c>
      <c r="I173" t="s">
        <v>768</v>
      </c>
      <c r="J173">
        <v>376871</v>
      </c>
      <c r="K173">
        <v>98</v>
      </c>
      <c r="L173">
        <v>98</v>
      </c>
      <c r="M173">
        <v>42</v>
      </c>
      <c r="N173">
        <v>28</v>
      </c>
      <c r="O173">
        <v>28</v>
      </c>
      <c r="P173">
        <v>0</v>
      </c>
      <c r="Q173">
        <v>186</v>
      </c>
      <c r="R173">
        <v>107</v>
      </c>
      <c r="S173">
        <v>28.6</v>
      </c>
      <c r="T173">
        <v>57.5</v>
      </c>
      <c r="U173" t="s">
        <v>746</v>
      </c>
      <c r="V173">
        <f>2*SUMIF('Sponsorship Bills'!G:G,'House Detail'!J173,'Sponsorship Bills'!I:I)</f>
        <v>0</v>
      </c>
      <c r="W173">
        <f>0.5*SUMIF('Sponsorship Bills'!H:H,"*"&amp;'House Detail'!J173&amp;"*",'Sponsorship Bills'!I:I)</f>
        <v>2</v>
      </c>
      <c r="X173">
        <f t="shared" si="11"/>
        <v>2</v>
      </c>
      <c r="Y173">
        <f t="shared" si="12"/>
        <v>1.1</v>
      </c>
      <c r="Z173">
        <f t="shared" si="13"/>
        <v>58.6</v>
      </c>
      <c r="AA173" t="s">
        <v>746</v>
      </c>
      <c r="AB173" s="6" t="str">
        <f t="shared" si="14"/>
        <v>http://gcm.io/Legislator/376871</v>
      </c>
    </row>
    <row r="174" spans="1:28" ht="15">
      <c r="A174" t="s">
        <v>769</v>
      </c>
      <c r="B174" t="str">
        <f t="shared" si="10"/>
        <v>Robert Rowe</v>
      </c>
      <c r="C174" t="s">
        <v>770</v>
      </c>
      <c r="D174" t="s">
        <v>62</v>
      </c>
      <c r="E174" t="s">
        <v>771</v>
      </c>
      <c r="F174" t="s">
        <v>26</v>
      </c>
      <c r="G174" t="s">
        <v>41</v>
      </c>
      <c r="H174">
        <v>22</v>
      </c>
      <c r="I174" t="s">
        <v>512</v>
      </c>
      <c r="J174">
        <v>376192</v>
      </c>
      <c r="K174">
        <v>92</v>
      </c>
      <c r="L174">
        <v>98</v>
      </c>
      <c r="M174">
        <v>51</v>
      </c>
      <c r="N174">
        <v>34</v>
      </c>
      <c r="O174">
        <v>7</v>
      </c>
      <c r="P174">
        <v>0</v>
      </c>
      <c r="Q174">
        <v>174</v>
      </c>
      <c r="R174">
        <v>100.5</v>
      </c>
      <c r="S174">
        <v>13.3</v>
      </c>
      <c r="T174">
        <v>57.8</v>
      </c>
      <c r="U174" t="s">
        <v>746</v>
      </c>
      <c r="V174">
        <f>2*SUMIF('Sponsorship Bills'!G:G,'House Detail'!J174,'Sponsorship Bills'!I:I)</f>
        <v>0</v>
      </c>
      <c r="W174">
        <f>0.5*SUMIF('Sponsorship Bills'!H:H,"*"&amp;'House Detail'!J174&amp;"*",'Sponsorship Bills'!I:I)</f>
        <v>0</v>
      </c>
      <c r="X174">
        <f t="shared" si="11"/>
        <v>0</v>
      </c>
      <c r="Y174">
        <f t="shared" si="12"/>
        <v>0</v>
      </c>
      <c r="Z174">
        <f t="shared" si="13"/>
        <v>57.8</v>
      </c>
      <c r="AA174" t="s">
        <v>746</v>
      </c>
      <c r="AB174" s="6" t="str">
        <f t="shared" si="14"/>
        <v>http://gcm.io/Legislator/376192</v>
      </c>
    </row>
    <row r="175" spans="1:28" ht="15">
      <c r="A175" t="s">
        <v>772</v>
      </c>
      <c r="B175" t="str">
        <f t="shared" si="10"/>
        <v>Arthur Barnes</v>
      </c>
      <c r="C175" t="s">
        <v>773</v>
      </c>
      <c r="D175" t="s">
        <v>774</v>
      </c>
      <c r="E175" t="s">
        <v>775</v>
      </c>
      <c r="F175" t="s">
        <v>26</v>
      </c>
      <c r="G175" t="s">
        <v>34</v>
      </c>
      <c r="H175">
        <v>8</v>
      </c>
      <c r="I175" t="s">
        <v>551</v>
      </c>
      <c r="J175">
        <v>377206</v>
      </c>
      <c r="K175">
        <v>98</v>
      </c>
      <c r="L175">
        <v>98</v>
      </c>
      <c r="M175">
        <v>57</v>
      </c>
      <c r="N175">
        <v>40</v>
      </c>
      <c r="O175">
        <v>1</v>
      </c>
      <c r="P175">
        <v>0</v>
      </c>
      <c r="Q175">
        <v>186</v>
      </c>
      <c r="R175">
        <v>106.5</v>
      </c>
      <c r="S175">
        <v>1</v>
      </c>
      <c r="T175">
        <v>57.3</v>
      </c>
      <c r="U175" t="s">
        <v>746</v>
      </c>
      <c r="V175">
        <f>2*SUMIF('Sponsorship Bills'!G:G,'House Detail'!J175,'Sponsorship Bills'!I:I)</f>
        <v>0</v>
      </c>
      <c r="W175">
        <f>0.5*SUMIF('Sponsorship Bills'!H:H,"*"&amp;'House Detail'!J175&amp;"*",'Sponsorship Bills'!I:I)</f>
        <v>0</v>
      </c>
      <c r="X175">
        <f t="shared" si="11"/>
        <v>0</v>
      </c>
      <c r="Y175">
        <f t="shared" si="12"/>
        <v>0</v>
      </c>
      <c r="Z175">
        <f t="shared" si="13"/>
        <v>57.3</v>
      </c>
      <c r="AA175" t="s">
        <v>746</v>
      </c>
      <c r="AB175" s="6" t="str">
        <f t="shared" si="14"/>
        <v>http://gcm.io/Legislator/377206</v>
      </c>
    </row>
    <row r="176" spans="1:28" ht="15">
      <c r="A176" t="s">
        <v>776</v>
      </c>
      <c r="B176" t="str">
        <f t="shared" si="10"/>
        <v>Chris Christensen</v>
      </c>
      <c r="C176" t="s">
        <v>777</v>
      </c>
      <c r="D176" t="s">
        <v>167</v>
      </c>
      <c r="E176" t="s">
        <v>778</v>
      </c>
      <c r="F176" t="s">
        <v>26</v>
      </c>
      <c r="G176" t="s">
        <v>41</v>
      </c>
      <c r="H176">
        <v>21</v>
      </c>
      <c r="I176" t="s">
        <v>155</v>
      </c>
      <c r="J176">
        <v>376314</v>
      </c>
      <c r="K176">
        <v>98</v>
      </c>
      <c r="L176">
        <v>98</v>
      </c>
      <c r="M176">
        <v>51</v>
      </c>
      <c r="N176">
        <v>35</v>
      </c>
      <c r="O176">
        <v>12</v>
      </c>
      <c r="P176">
        <v>0</v>
      </c>
      <c r="Q176">
        <v>186</v>
      </c>
      <c r="R176">
        <v>107</v>
      </c>
      <c r="S176">
        <v>12.2</v>
      </c>
      <c r="T176">
        <v>57.5</v>
      </c>
      <c r="U176" t="s">
        <v>746</v>
      </c>
      <c r="V176">
        <f>2*SUMIF('Sponsorship Bills'!G:G,'House Detail'!J176,'Sponsorship Bills'!I:I)</f>
        <v>0</v>
      </c>
      <c r="W176">
        <f>0.5*SUMIF('Sponsorship Bills'!H:H,"*"&amp;'House Detail'!J176&amp;"*",'Sponsorship Bills'!I:I)</f>
        <v>-1</v>
      </c>
      <c r="X176">
        <f t="shared" si="11"/>
        <v>-1</v>
      </c>
      <c r="Y176">
        <f t="shared" si="12"/>
        <v>-0.5</v>
      </c>
      <c r="Z176">
        <f t="shared" si="13"/>
        <v>57</v>
      </c>
      <c r="AA176" t="s">
        <v>746</v>
      </c>
      <c r="AB176" s="6" t="str">
        <f t="shared" si="14"/>
        <v>http://gcm.io/Legislator/376314</v>
      </c>
    </row>
    <row r="177" spans="1:28" ht="15">
      <c r="A177" t="s">
        <v>779</v>
      </c>
      <c r="B177" t="str">
        <f t="shared" si="10"/>
        <v>Rick Ladd</v>
      </c>
      <c r="C177" t="s">
        <v>780</v>
      </c>
      <c r="D177" t="s">
        <v>219</v>
      </c>
      <c r="E177" t="s">
        <v>781</v>
      </c>
      <c r="F177" t="s">
        <v>26</v>
      </c>
      <c r="G177" t="s">
        <v>64</v>
      </c>
      <c r="H177">
        <v>4</v>
      </c>
      <c r="I177" t="s">
        <v>782</v>
      </c>
      <c r="J177">
        <v>376832</v>
      </c>
      <c r="K177">
        <v>98</v>
      </c>
      <c r="L177">
        <v>98</v>
      </c>
      <c r="M177">
        <v>55</v>
      </c>
      <c r="N177">
        <v>37</v>
      </c>
      <c r="O177">
        <v>6</v>
      </c>
      <c r="P177">
        <v>0</v>
      </c>
      <c r="Q177">
        <v>186</v>
      </c>
      <c r="R177">
        <v>114.5</v>
      </c>
      <c r="S177">
        <v>6.1</v>
      </c>
      <c r="T177">
        <v>61.6</v>
      </c>
      <c r="U177" t="s">
        <v>616</v>
      </c>
      <c r="V177">
        <f>2*SUMIF('Sponsorship Bills'!G:G,'House Detail'!J177,'Sponsorship Bills'!I:I)</f>
        <v>-6</v>
      </c>
      <c r="W177">
        <f>0.5*SUMIF('Sponsorship Bills'!H:H,"*"&amp;'House Detail'!J177&amp;"*",'Sponsorship Bills'!I:I)</f>
        <v>-2.5</v>
      </c>
      <c r="X177">
        <f t="shared" si="11"/>
        <v>-8.5</v>
      </c>
      <c r="Y177">
        <f t="shared" si="12"/>
        <v>-4.6</v>
      </c>
      <c r="Z177">
        <f t="shared" si="13"/>
        <v>57</v>
      </c>
      <c r="AA177" t="s">
        <v>746</v>
      </c>
      <c r="AB177" s="6" t="str">
        <f t="shared" si="14"/>
        <v>http://gcm.io/Legislator/376832</v>
      </c>
    </row>
    <row r="178" spans="1:28" ht="15">
      <c r="A178" t="s">
        <v>783</v>
      </c>
      <c r="B178" t="str">
        <f t="shared" si="10"/>
        <v>Mark McConkey</v>
      </c>
      <c r="C178" t="s">
        <v>784</v>
      </c>
      <c r="D178" t="s">
        <v>148</v>
      </c>
      <c r="E178" t="s">
        <v>785</v>
      </c>
      <c r="F178" t="s">
        <v>26</v>
      </c>
      <c r="G178" t="s">
        <v>96</v>
      </c>
      <c r="H178">
        <v>3</v>
      </c>
      <c r="I178" t="s">
        <v>786</v>
      </c>
      <c r="J178">
        <v>376495</v>
      </c>
      <c r="K178">
        <v>98</v>
      </c>
      <c r="L178">
        <v>98</v>
      </c>
      <c r="M178">
        <v>53</v>
      </c>
      <c r="N178">
        <v>39</v>
      </c>
      <c r="O178">
        <v>6</v>
      </c>
      <c r="P178">
        <v>0</v>
      </c>
      <c r="Q178">
        <v>186</v>
      </c>
      <c r="R178">
        <v>106</v>
      </c>
      <c r="S178">
        <v>6.1</v>
      </c>
      <c r="T178">
        <v>57</v>
      </c>
      <c r="U178" t="s">
        <v>746</v>
      </c>
      <c r="V178">
        <f>2*SUMIF('Sponsorship Bills'!G:G,'House Detail'!J178,'Sponsorship Bills'!I:I)</f>
        <v>0</v>
      </c>
      <c r="W178">
        <f>0.5*SUMIF('Sponsorship Bills'!H:H,"*"&amp;'House Detail'!J178&amp;"*",'Sponsorship Bills'!I:I)</f>
        <v>0</v>
      </c>
      <c r="X178">
        <f t="shared" si="11"/>
        <v>0</v>
      </c>
      <c r="Y178">
        <f t="shared" si="12"/>
        <v>0</v>
      </c>
      <c r="Z178">
        <f t="shared" si="13"/>
        <v>57</v>
      </c>
      <c r="AA178" t="s">
        <v>746</v>
      </c>
      <c r="AB178" s="6" t="str">
        <f t="shared" si="14"/>
        <v>http://gcm.io/Legislator/376495</v>
      </c>
    </row>
    <row r="179" spans="1:28" ht="15">
      <c r="A179" t="s">
        <v>787</v>
      </c>
      <c r="B179" t="str">
        <f t="shared" si="10"/>
        <v>Ken Peterson</v>
      </c>
      <c r="C179" t="s">
        <v>788</v>
      </c>
      <c r="D179" t="s">
        <v>789</v>
      </c>
      <c r="E179" t="s">
        <v>790</v>
      </c>
      <c r="F179" t="s">
        <v>26</v>
      </c>
      <c r="G179" t="s">
        <v>41</v>
      </c>
      <c r="H179">
        <v>7</v>
      </c>
      <c r="I179" t="s">
        <v>69</v>
      </c>
      <c r="J179">
        <v>377312</v>
      </c>
      <c r="K179">
        <v>98</v>
      </c>
      <c r="L179">
        <v>98</v>
      </c>
      <c r="M179">
        <v>57</v>
      </c>
      <c r="N179">
        <v>36</v>
      </c>
      <c r="O179">
        <v>5</v>
      </c>
      <c r="P179">
        <v>0</v>
      </c>
      <c r="Q179">
        <v>186</v>
      </c>
      <c r="R179">
        <v>113</v>
      </c>
      <c r="S179">
        <v>5.1</v>
      </c>
      <c r="T179">
        <v>60.8</v>
      </c>
      <c r="U179" t="s">
        <v>616</v>
      </c>
      <c r="V179">
        <f>2*SUMIF('Sponsorship Bills'!G:G,'House Detail'!J179,'Sponsorship Bills'!I:I)</f>
        <v>-8</v>
      </c>
      <c r="W179">
        <f>0.5*SUMIF('Sponsorship Bills'!H:H,"*"&amp;'House Detail'!J179&amp;"*",'Sponsorship Bills'!I:I)</f>
        <v>1</v>
      </c>
      <c r="X179">
        <f t="shared" si="11"/>
        <v>-7</v>
      </c>
      <c r="Y179">
        <f t="shared" si="12"/>
        <v>-3.8</v>
      </c>
      <c r="Z179">
        <f t="shared" si="13"/>
        <v>57</v>
      </c>
      <c r="AA179" t="s">
        <v>746</v>
      </c>
      <c r="AB179" s="6" t="str">
        <f t="shared" si="14"/>
        <v>http://gcm.io/Legislator/377312</v>
      </c>
    </row>
    <row r="180" spans="1:28" ht="15">
      <c r="A180" t="s">
        <v>791</v>
      </c>
      <c r="B180" t="str">
        <f t="shared" si="10"/>
        <v>Andre Martel</v>
      </c>
      <c r="C180" t="s">
        <v>792</v>
      </c>
      <c r="D180" t="s">
        <v>793</v>
      </c>
      <c r="E180" t="s">
        <v>794</v>
      </c>
      <c r="F180" t="s">
        <v>26</v>
      </c>
      <c r="G180" t="s">
        <v>41</v>
      </c>
      <c r="H180">
        <v>44</v>
      </c>
      <c r="I180" t="s">
        <v>654</v>
      </c>
      <c r="J180">
        <v>376247</v>
      </c>
      <c r="K180">
        <v>98</v>
      </c>
      <c r="L180">
        <v>98</v>
      </c>
      <c r="M180">
        <v>18</v>
      </c>
      <c r="N180">
        <v>7</v>
      </c>
      <c r="O180">
        <v>73</v>
      </c>
      <c r="P180">
        <v>0</v>
      </c>
      <c r="Q180">
        <v>186</v>
      </c>
      <c r="R180">
        <v>105.5</v>
      </c>
      <c r="S180">
        <v>74.5</v>
      </c>
      <c r="T180">
        <v>56.7</v>
      </c>
      <c r="U180" t="s">
        <v>424</v>
      </c>
      <c r="V180">
        <f>2*SUMIF('Sponsorship Bills'!G:G,'House Detail'!J180,'Sponsorship Bills'!I:I)</f>
        <v>0</v>
      </c>
      <c r="W180">
        <f>0.5*SUMIF('Sponsorship Bills'!H:H,"*"&amp;'House Detail'!J180&amp;"*",'Sponsorship Bills'!I:I)</f>
        <v>0</v>
      </c>
      <c r="X180">
        <f t="shared" si="11"/>
        <v>0</v>
      </c>
      <c r="Y180">
        <f t="shared" si="12"/>
        <v>0</v>
      </c>
      <c r="Z180">
        <f t="shared" si="13"/>
        <v>56.7</v>
      </c>
      <c r="AA180" t="s">
        <v>424</v>
      </c>
      <c r="AB180" s="6" t="str">
        <f t="shared" si="14"/>
        <v>http://gcm.io/Legislator/376247</v>
      </c>
    </row>
    <row r="181" spans="1:28" ht="15">
      <c r="A181" t="s">
        <v>795</v>
      </c>
      <c r="B181" t="str">
        <f t="shared" si="10"/>
        <v>Franklin Tilton</v>
      </c>
      <c r="C181" t="s">
        <v>796</v>
      </c>
      <c r="D181" t="s">
        <v>766</v>
      </c>
      <c r="E181" t="s">
        <v>735</v>
      </c>
      <c r="F181" t="s">
        <v>26</v>
      </c>
      <c r="G181" t="s">
        <v>52</v>
      </c>
      <c r="H181">
        <v>3</v>
      </c>
      <c r="I181" t="s">
        <v>415</v>
      </c>
      <c r="J181">
        <v>376632</v>
      </c>
      <c r="K181">
        <v>98</v>
      </c>
      <c r="L181">
        <v>98</v>
      </c>
      <c r="M181">
        <v>55</v>
      </c>
      <c r="N181">
        <v>40</v>
      </c>
      <c r="O181">
        <v>3</v>
      </c>
      <c r="P181">
        <v>0</v>
      </c>
      <c r="Q181">
        <v>186</v>
      </c>
      <c r="R181">
        <v>105.5</v>
      </c>
      <c r="S181">
        <v>3.1</v>
      </c>
      <c r="T181">
        <v>56.7</v>
      </c>
      <c r="U181" t="s">
        <v>746</v>
      </c>
      <c r="V181">
        <f>2*SUMIF('Sponsorship Bills'!G:G,'House Detail'!J181,'Sponsorship Bills'!I:I)</f>
        <v>0</v>
      </c>
      <c r="W181">
        <f>0.5*SUMIF('Sponsorship Bills'!H:H,"*"&amp;'House Detail'!J181&amp;"*",'Sponsorship Bills'!I:I)</f>
        <v>0</v>
      </c>
      <c r="X181">
        <f t="shared" si="11"/>
        <v>0</v>
      </c>
      <c r="Y181">
        <f t="shared" si="12"/>
        <v>0</v>
      </c>
      <c r="Z181">
        <f t="shared" si="13"/>
        <v>56.7</v>
      </c>
      <c r="AA181" t="s">
        <v>746</v>
      </c>
      <c r="AB181" s="6" t="str">
        <f t="shared" si="14"/>
        <v>http://gcm.io/Legislator/376632</v>
      </c>
    </row>
    <row r="182" spans="1:28" ht="15">
      <c r="A182" t="s">
        <v>797</v>
      </c>
      <c r="B182" t="str">
        <f t="shared" si="10"/>
        <v>Richard Barry</v>
      </c>
      <c r="C182" t="s">
        <v>798</v>
      </c>
      <c r="D182" t="s">
        <v>263</v>
      </c>
      <c r="E182" t="s">
        <v>799</v>
      </c>
      <c r="F182" t="s">
        <v>26</v>
      </c>
      <c r="G182" t="s">
        <v>41</v>
      </c>
      <c r="H182">
        <v>21</v>
      </c>
      <c r="I182" t="s">
        <v>155</v>
      </c>
      <c r="J182">
        <v>376711</v>
      </c>
      <c r="K182">
        <v>98</v>
      </c>
      <c r="L182">
        <v>98</v>
      </c>
      <c r="M182">
        <v>34</v>
      </c>
      <c r="N182">
        <v>26</v>
      </c>
      <c r="O182">
        <v>38</v>
      </c>
      <c r="P182">
        <v>0</v>
      </c>
      <c r="Q182">
        <v>186</v>
      </c>
      <c r="R182">
        <v>105</v>
      </c>
      <c r="S182">
        <v>38.8</v>
      </c>
      <c r="T182">
        <v>56.5</v>
      </c>
      <c r="U182" t="s">
        <v>746</v>
      </c>
      <c r="V182">
        <f>2*SUMIF('Sponsorship Bills'!G:G,'House Detail'!J182,'Sponsorship Bills'!I:I)</f>
        <v>0</v>
      </c>
      <c r="W182">
        <f>0.5*SUMIF('Sponsorship Bills'!H:H,"*"&amp;'House Detail'!J182&amp;"*",'Sponsorship Bills'!I:I)</f>
        <v>0</v>
      </c>
      <c r="X182">
        <f t="shared" si="11"/>
        <v>0</v>
      </c>
      <c r="Y182">
        <f t="shared" si="12"/>
        <v>0</v>
      </c>
      <c r="Z182">
        <f t="shared" si="13"/>
        <v>56.5</v>
      </c>
      <c r="AA182" t="s">
        <v>746</v>
      </c>
      <c r="AB182" s="6" t="str">
        <f t="shared" si="14"/>
        <v>http://gcm.io/Legislator/376711</v>
      </c>
    </row>
    <row r="183" spans="1:28" ht="15">
      <c r="A183" t="s">
        <v>800</v>
      </c>
      <c r="B183" t="str">
        <f t="shared" si="10"/>
        <v>G. Thomas Cardon</v>
      </c>
      <c r="C183" t="s">
        <v>801</v>
      </c>
      <c r="D183" t="s">
        <v>802</v>
      </c>
      <c r="E183" t="s">
        <v>803</v>
      </c>
      <c r="F183" t="s">
        <v>26</v>
      </c>
      <c r="G183" t="s">
        <v>34</v>
      </c>
      <c r="H183">
        <v>6</v>
      </c>
      <c r="I183" t="s">
        <v>323</v>
      </c>
      <c r="J183">
        <v>377286</v>
      </c>
      <c r="K183">
        <v>98</v>
      </c>
      <c r="L183">
        <v>98</v>
      </c>
      <c r="M183">
        <v>52</v>
      </c>
      <c r="N183">
        <v>43</v>
      </c>
      <c r="O183">
        <v>3</v>
      </c>
      <c r="P183">
        <v>0</v>
      </c>
      <c r="Q183">
        <v>186</v>
      </c>
      <c r="R183">
        <v>105</v>
      </c>
      <c r="S183">
        <v>3.1</v>
      </c>
      <c r="T183">
        <v>56.5</v>
      </c>
      <c r="U183" t="s">
        <v>746</v>
      </c>
      <c r="V183">
        <f>2*SUMIF('Sponsorship Bills'!G:G,'House Detail'!J183,'Sponsorship Bills'!I:I)</f>
        <v>0</v>
      </c>
      <c r="W183">
        <f>0.5*SUMIF('Sponsorship Bills'!H:H,"*"&amp;'House Detail'!J183&amp;"*",'Sponsorship Bills'!I:I)</f>
        <v>0</v>
      </c>
      <c r="X183">
        <f t="shared" si="11"/>
        <v>0</v>
      </c>
      <c r="Y183">
        <f t="shared" si="12"/>
        <v>0</v>
      </c>
      <c r="Z183">
        <f t="shared" si="13"/>
        <v>56.5</v>
      </c>
      <c r="AA183" t="s">
        <v>746</v>
      </c>
      <c r="AB183" s="6" t="str">
        <f t="shared" si="14"/>
        <v>http://gcm.io/Legislator/377286</v>
      </c>
    </row>
    <row r="184" spans="1:28" ht="15">
      <c r="A184" t="s">
        <v>804</v>
      </c>
      <c r="B184" t="str">
        <f t="shared" si="10"/>
        <v>Carlos Gonzalez</v>
      </c>
      <c r="C184" t="s">
        <v>805</v>
      </c>
      <c r="D184" t="s">
        <v>806</v>
      </c>
      <c r="E184" t="s">
        <v>807</v>
      </c>
      <c r="F184" t="s">
        <v>26</v>
      </c>
      <c r="G184" t="s">
        <v>41</v>
      </c>
      <c r="H184">
        <v>45</v>
      </c>
      <c r="I184" t="s">
        <v>808</v>
      </c>
      <c r="J184">
        <v>376341</v>
      </c>
      <c r="K184">
        <v>98</v>
      </c>
      <c r="L184">
        <v>98</v>
      </c>
      <c r="M184">
        <v>31</v>
      </c>
      <c r="N184">
        <v>14</v>
      </c>
      <c r="O184">
        <v>53</v>
      </c>
      <c r="P184">
        <v>0</v>
      </c>
      <c r="Q184">
        <v>186</v>
      </c>
      <c r="R184">
        <v>104.5</v>
      </c>
      <c r="S184">
        <v>54.1</v>
      </c>
      <c r="T184">
        <v>56.2</v>
      </c>
      <c r="U184" t="s">
        <v>424</v>
      </c>
      <c r="V184">
        <f>2*SUMIF('Sponsorship Bills'!G:G,'House Detail'!J184,'Sponsorship Bills'!I:I)</f>
        <v>0</v>
      </c>
      <c r="W184">
        <f>0.5*SUMIF('Sponsorship Bills'!H:H,"*"&amp;'House Detail'!J184&amp;"*",'Sponsorship Bills'!I:I)</f>
        <v>0</v>
      </c>
      <c r="X184">
        <f t="shared" si="11"/>
        <v>0</v>
      </c>
      <c r="Y184">
        <f t="shared" si="12"/>
        <v>0</v>
      </c>
      <c r="Z184">
        <f t="shared" si="13"/>
        <v>56.2</v>
      </c>
      <c r="AA184" t="s">
        <v>424</v>
      </c>
      <c r="AB184" s="6" t="str">
        <f t="shared" si="14"/>
        <v>http://gcm.io/Legislator/376341</v>
      </c>
    </row>
    <row r="185" spans="1:28" ht="15">
      <c r="A185" t="s">
        <v>809</v>
      </c>
      <c r="B185" t="str">
        <f t="shared" si="10"/>
        <v>Phillip Straight</v>
      </c>
      <c r="C185" t="s">
        <v>810</v>
      </c>
      <c r="D185" t="s">
        <v>811</v>
      </c>
      <c r="E185" t="s">
        <v>812</v>
      </c>
      <c r="F185" t="s">
        <v>26</v>
      </c>
      <c r="G185" t="s">
        <v>41</v>
      </c>
      <c r="H185">
        <v>21</v>
      </c>
      <c r="I185" t="s">
        <v>155</v>
      </c>
      <c r="J185">
        <v>377173</v>
      </c>
      <c r="K185">
        <v>98</v>
      </c>
      <c r="L185">
        <v>98</v>
      </c>
      <c r="M185">
        <v>30</v>
      </c>
      <c r="N185">
        <v>20</v>
      </c>
      <c r="O185">
        <v>48</v>
      </c>
      <c r="P185">
        <v>0</v>
      </c>
      <c r="Q185">
        <v>186</v>
      </c>
      <c r="R185">
        <v>104.5</v>
      </c>
      <c r="S185">
        <v>49</v>
      </c>
      <c r="T185">
        <v>56.2</v>
      </c>
      <c r="U185" t="s">
        <v>746</v>
      </c>
      <c r="V185">
        <f>2*SUMIF('Sponsorship Bills'!G:G,'House Detail'!J185,'Sponsorship Bills'!I:I)</f>
        <v>0</v>
      </c>
      <c r="W185">
        <f>0.5*SUMIF('Sponsorship Bills'!H:H,"*"&amp;'House Detail'!J185&amp;"*",'Sponsorship Bills'!I:I)</f>
        <v>0</v>
      </c>
      <c r="X185">
        <f t="shared" si="11"/>
        <v>0</v>
      </c>
      <c r="Y185">
        <f t="shared" si="12"/>
        <v>0</v>
      </c>
      <c r="Z185">
        <f t="shared" si="13"/>
        <v>56.2</v>
      </c>
      <c r="AA185" t="s">
        <v>746</v>
      </c>
      <c r="AB185" s="6" t="str">
        <f t="shared" si="14"/>
        <v>http://gcm.io/Legislator/377173</v>
      </c>
    </row>
    <row r="186" spans="1:28" ht="15">
      <c r="A186" t="s">
        <v>813</v>
      </c>
      <c r="B186" t="str">
        <f t="shared" si="10"/>
        <v>Mary Griffin</v>
      </c>
      <c r="C186" t="s">
        <v>814</v>
      </c>
      <c r="D186" t="s">
        <v>703</v>
      </c>
      <c r="E186" t="s">
        <v>574</v>
      </c>
      <c r="F186" t="s">
        <v>26</v>
      </c>
      <c r="G186" t="s">
        <v>34</v>
      </c>
      <c r="H186">
        <v>7</v>
      </c>
      <c r="I186" t="s">
        <v>307</v>
      </c>
      <c r="J186">
        <v>376126</v>
      </c>
      <c r="K186">
        <v>98</v>
      </c>
      <c r="L186">
        <v>98</v>
      </c>
      <c r="M186">
        <v>56</v>
      </c>
      <c r="N186">
        <v>42</v>
      </c>
      <c r="O186">
        <v>0</v>
      </c>
      <c r="P186">
        <v>0</v>
      </c>
      <c r="Q186">
        <v>186</v>
      </c>
      <c r="R186">
        <v>104</v>
      </c>
      <c r="S186">
        <v>0</v>
      </c>
      <c r="T186">
        <v>55.9</v>
      </c>
      <c r="U186" t="s">
        <v>746</v>
      </c>
      <c r="V186">
        <f>2*SUMIF('Sponsorship Bills'!G:G,'House Detail'!J186,'Sponsorship Bills'!I:I)</f>
        <v>0</v>
      </c>
      <c r="W186">
        <f>0.5*SUMIF('Sponsorship Bills'!H:H,"*"&amp;'House Detail'!J186&amp;"*",'Sponsorship Bills'!I:I)</f>
        <v>0</v>
      </c>
      <c r="X186">
        <f t="shared" si="11"/>
        <v>0</v>
      </c>
      <c r="Y186">
        <f t="shared" si="12"/>
        <v>0</v>
      </c>
      <c r="Z186">
        <f t="shared" si="13"/>
        <v>55.9</v>
      </c>
      <c r="AA186" t="s">
        <v>746</v>
      </c>
      <c r="AB186" s="6" t="str">
        <f t="shared" si="14"/>
        <v>http://gcm.io/Legislator/376126</v>
      </c>
    </row>
    <row r="187" spans="1:28" ht="15">
      <c r="A187" t="s">
        <v>815</v>
      </c>
      <c r="B187" t="str">
        <f t="shared" si="10"/>
        <v>John Sytek</v>
      </c>
      <c r="C187" t="s">
        <v>816</v>
      </c>
      <c r="D187" t="s">
        <v>39</v>
      </c>
      <c r="E187" t="s">
        <v>817</v>
      </c>
      <c r="F187" t="s">
        <v>26</v>
      </c>
      <c r="G187" t="s">
        <v>34</v>
      </c>
      <c r="H187">
        <v>8</v>
      </c>
      <c r="I187" t="s">
        <v>551</v>
      </c>
      <c r="J187">
        <v>375692</v>
      </c>
      <c r="K187">
        <v>98</v>
      </c>
      <c r="L187">
        <v>98</v>
      </c>
      <c r="M187">
        <v>53</v>
      </c>
      <c r="N187">
        <v>38</v>
      </c>
      <c r="O187">
        <v>7</v>
      </c>
      <c r="P187">
        <v>0</v>
      </c>
      <c r="Q187">
        <v>186</v>
      </c>
      <c r="R187">
        <v>104</v>
      </c>
      <c r="S187">
        <v>7.1</v>
      </c>
      <c r="T187">
        <v>55.9</v>
      </c>
      <c r="U187" t="s">
        <v>746</v>
      </c>
      <c r="V187">
        <f>2*SUMIF('Sponsorship Bills'!G:G,'House Detail'!J187,'Sponsorship Bills'!I:I)</f>
        <v>0</v>
      </c>
      <c r="W187">
        <f>0.5*SUMIF('Sponsorship Bills'!H:H,"*"&amp;'House Detail'!J187&amp;"*",'Sponsorship Bills'!I:I)</f>
        <v>0</v>
      </c>
      <c r="X187">
        <f t="shared" si="11"/>
        <v>0</v>
      </c>
      <c r="Y187">
        <f t="shared" si="12"/>
        <v>0</v>
      </c>
      <c r="Z187">
        <f t="shared" si="13"/>
        <v>55.9</v>
      </c>
      <c r="AA187" t="s">
        <v>746</v>
      </c>
      <c r="AB187" s="6" t="str">
        <f t="shared" si="14"/>
        <v>http://gcm.io/Legislator/375692</v>
      </c>
    </row>
    <row r="188" spans="1:28" ht="15">
      <c r="A188" t="s">
        <v>818</v>
      </c>
      <c r="B188" t="str">
        <f t="shared" si="10"/>
        <v>Andrew Christie</v>
      </c>
      <c r="C188" t="s">
        <v>819</v>
      </c>
      <c r="D188" t="s">
        <v>820</v>
      </c>
      <c r="E188" t="s">
        <v>220</v>
      </c>
      <c r="F188" t="s">
        <v>26</v>
      </c>
      <c r="G188" t="s">
        <v>34</v>
      </c>
      <c r="H188">
        <v>37</v>
      </c>
      <c r="I188" t="s">
        <v>821</v>
      </c>
      <c r="J188">
        <v>374900</v>
      </c>
      <c r="K188">
        <v>98</v>
      </c>
      <c r="L188">
        <v>98</v>
      </c>
      <c r="M188">
        <v>47</v>
      </c>
      <c r="N188">
        <v>38</v>
      </c>
      <c r="O188">
        <v>13</v>
      </c>
      <c r="P188">
        <v>0</v>
      </c>
      <c r="Q188">
        <v>186</v>
      </c>
      <c r="R188">
        <v>104</v>
      </c>
      <c r="S188">
        <v>13.3</v>
      </c>
      <c r="T188">
        <v>55.9</v>
      </c>
      <c r="U188" t="s">
        <v>746</v>
      </c>
      <c r="V188">
        <f>2*SUMIF('Sponsorship Bills'!G:G,'House Detail'!J188,'Sponsorship Bills'!I:I)</f>
        <v>0</v>
      </c>
      <c r="W188">
        <f>0.5*SUMIF('Sponsorship Bills'!H:H,"*"&amp;'House Detail'!J188&amp;"*",'Sponsorship Bills'!I:I)</f>
        <v>-0.5</v>
      </c>
      <c r="X188">
        <f t="shared" si="11"/>
        <v>-0.5</v>
      </c>
      <c r="Y188">
        <f t="shared" si="12"/>
        <v>-0.3</v>
      </c>
      <c r="Z188">
        <f t="shared" si="13"/>
        <v>55.6</v>
      </c>
      <c r="AA188" t="s">
        <v>746</v>
      </c>
      <c r="AB188" s="6" t="str">
        <f t="shared" si="14"/>
        <v>http://gcm.io/Legislator/374900</v>
      </c>
    </row>
    <row r="189" spans="1:28" ht="15">
      <c r="A189" t="s">
        <v>822</v>
      </c>
      <c r="B189" t="str">
        <f t="shared" si="10"/>
        <v>John Manning</v>
      </c>
      <c r="C189" t="s">
        <v>823</v>
      </c>
      <c r="D189" t="s">
        <v>39</v>
      </c>
      <c r="E189" t="s">
        <v>824</v>
      </c>
      <c r="F189" t="s">
        <v>26</v>
      </c>
      <c r="G189" t="s">
        <v>34</v>
      </c>
      <c r="H189">
        <v>8</v>
      </c>
      <c r="I189" t="s">
        <v>551</v>
      </c>
      <c r="J189">
        <v>376492</v>
      </c>
      <c r="K189">
        <v>98</v>
      </c>
      <c r="L189">
        <v>98</v>
      </c>
      <c r="M189">
        <v>32</v>
      </c>
      <c r="N189">
        <v>22</v>
      </c>
      <c r="O189">
        <v>44</v>
      </c>
      <c r="P189">
        <v>0</v>
      </c>
      <c r="Q189">
        <v>186</v>
      </c>
      <c r="R189">
        <v>103</v>
      </c>
      <c r="S189">
        <v>44.9</v>
      </c>
      <c r="T189">
        <v>55.4</v>
      </c>
      <c r="U189" t="s">
        <v>746</v>
      </c>
      <c r="V189">
        <f>2*SUMIF('Sponsorship Bills'!G:G,'House Detail'!J189,'Sponsorship Bills'!I:I)</f>
        <v>0</v>
      </c>
      <c r="W189">
        <f>0.5*SUMIF('Sponsorship Bills'!H:H,"*"&amp;'House Detail'!J189&amp;"*",'Sponsorship Bills'!I:I)</f>
        <v>0</v>
      </c>
      <c r="X189">
        <f t="shared" si="11"/>
        <v>0</v>
      </c>
      <c r="Y189">
        <f t="shared" si="12"/>
        <v>0</v>
      </c>
      <c r="Z189">
        <f t="shared" si="13"/>
        <v>55.4</v>
      </c>
      <c r="AA189" t="s">
        <v>746</v>
      </c>
      <c r="AB189" s="6" t="str">
        <f t="shared" si="14"/>
        <v>http://gcm.io/Legislator/376492</v>
      </c>
    </row>
    <row r="190" spans="1:28" ht="15">
      <c r="A190" t="s">
        <v>825</v>
      </c>
      <c r="B190" t="str">
        <f t="shared" si="10"/>
        <v>Harold Parker</v>
      </c>
      <c r="C190" t="s">
        <v>826</v>
      </c>
      <c r="D190" t="s">
        <v>399</v>
      </c>
      <c r="E190" t="s">
        <v>827</v>
      </c>
      <c r="F190" t="s">
        <v>26</v>
      </c>
      <c r="G190" t="s">
        <v>96</v>
      </c>
      <c r="H190">
        <v>6</v>
      </c>
      <c r="I190" t="s">
        <v>828</v>
      </c>
      <c r="J190">
        <v>377255</v>
      </c>
      <c r="K190">
        <v>98</v>
      </c>
      <c r="L190">
        <v>98</v>
      </c>
      <c r="M190">
        <v>47</v>
      </c>
      <c r="N190">
        <v>36</v>
      </c>
      <c r="O190">
        <v>15</v>
      </c>
      <c r="P190">
        <v>0</v>
      </c>
      <c r="Q190">
        <v>186</v>
      </c>
      <c r="R190">
        <v>104</v>
      </c>
      <c r="S190">
        <v>15.3</v>
      </c>
      <c r="T190">
        <v>55.9</v>
      </c>
      <c r="U190" t="s">
        <v>746</v>
      </c>
      <c r="V190">
        <f>2*SUMIF('Sponsorship Bills'!G:G,'House Detail'!J190,'Sponsorship Bills'!I:I)</f>
        <v>0</v>
      </c>
      <c r="W190">
        <f>0.5*SUMIF('Sponsorship Bills'!H:H,"*"&amp;'House Detail'!J190&amp;"*",'Sponsorship Bills'!I:I)</f>
        <v>-1</v>
      </c>
      <c r="X190">
        <f t="shared" si="11"/>
        <v>-1</v>
      </c>
      <c r="Y190">
        <f t="shared" si="12"/>
        <v>-0.5</v>
      </c>
      <c r="Z190">
        <f t="shared" si="13"/>
        <v>55.4</v>
      </c>
      <c r="AA190" t="s">
        <v>746</v>
      </c>
      <c r="AB190" s="6" t="str">
        <f t="shared" si="14"/>
        <v>http://gcm.io/Legislator/377255</v>
      </c>
    </row>
    <row r="191" spans="1:28" ht="15">
      <c r="A191" t="s">
        <v>829</v>
      </c>
      <c r="B191" t="str">
        <f t="shared" si="10"/>
        <v>Joseph Guthrie</v>
      </c>
      <c r="C191" t="s">
        <v>830</v>
      </c>
      <c r="D191" t="s">
        <v>56</v>
      </c>
      <c r="E191" t="s">
        <v>831</v>
      </c>
      <c r="F191" t="s">
        <v>26</v>
      </c>
      <c r="G191" t="s">
        <v>34</v>
      </c>
      <c r="H191">
        <v>13</v>
      </c>
      <c r="I191" t="s">
        <v>369</v>
      </c>
      <c r="J191">
        <v>376127</v>
      </c>
      <c r="K191">
        <v>98</v>
      </c>
      <c r="L191">
        <v>98</v>
      </c>
      <c r="M191">
        <v>45</v>
      </c>
      <c r="N191">
        <v>33</v>
      </c>
      <c r="O191">
        <v>20</v>
      </c>
      <c r="P191">
        <v>0</v>
      </c>
      <c r="Q191">
        <v>186</v>
      </c>
      <c r="R191">
        <v>102.5</v>
      </c>
      <c r="S191">
        <v>20.4</v>
      </c>
      <c r="T191">
        <v>55.1</v>
      </c>
      <c r="U191" t="s">
        <v>746</v>
      </c>
      <c r="V191">
        <f>2*SUMIF('Sponsorship Bills'!G:G,'House Detail'!J191,'Sponsorship Bills'!I:I)</f>
        <v>0</v>
      </c>
      <c r="W191">
        <f>0.5*SUMIF('Sponsorship Bills'!H:H,"*"&amp;'House Detail'!J191&amp;"*",'Sponsorship Bills'!I:I)</f>
        <v>0</v>
      </c>
      <c r="X191">
        <f t="shared" si="11"/>
        <v>0</v>
      </c>
      <c r="Y191">
        <f t="shared" si="12"/>
        <v>0</v>
      </c>
      <c r="Z191">
        <f t="shared" si="13"/>
        <v>55.1</v>
      </c>
      <c r="AA191" t="s">
        <v>746</v>
      </c>
      <c r="AB191" s="6" t="str">
        <f t="shared" si="14"/>
        <v>http://gcm.io/Legislator/376127</v>
      </c>
    </row>
    <row r="192" spans="1:28" ht="15">
      <c r="A192" t="s">
        <v>832</v>
      </c>
      <c r="B192" t="str">
        <f t="shared" si="10"/>
        <v>Erin Hennessey</v>
      </c>
      <c r="C192" t="s">
        <v>833</v>
      </c>
      <c r="D192" t="s">
        <v>834</v>
      </c>
      <c r="E192" t="s">
        <v>835</v>
      </c>
      <c r="F192" t="s">
        <v>26</v>
      </c>
      <c r="G192" t="s">
        <v>64</v>
      </c>
      <c r="H192">
        <v>1</v>
      </c>
      <c r="I192" t="s">
        <v>836</v>
      </c>
      <c r="J192">
        <v>377235</v>
      </c>
      <c r="K192">
        <v>98</v>
      </c>
      <c r="L192">
        <v>98</v>
      </c>
      <c r="M192">
        <v>41</v>
      </c>
      <c r="N192">
        <v>33</v>
      </c>
      <c r="O192">
        <v>24</v>
      </c>
      <c r="P192">
        <v>0</v>
      </c>
      <c r="Q192">
        <v>186</v>
      </c>
      <c r="R192">
        <v>102</v>
      </c>
      <c r="S192">
        <v>24.5</v>
      </c>
      <c r="T192">
        <v>54.8</v>
      </c>
      <c r="U192" t="s">
        <v>746</v>
      </c>
      <c r="V192">
        <f>2*SUMIF('Sponsorship Bills'!G:G,'House Detail'!J192,'Sponsorship Bills'!I:I)</f>
        <v>0</v>
      </c>
      <c r="W192">
        <f>0.5*SUMIF('Sponsorship Bills'!H:H,"*"&amp;'House Detail'!J192&amp;"*",'Sponsorship Bills'!I:I)</f>
        <v>0.5</v>
      </c>
      <c r="X192">
        <f t="shared" si="11"/>
        <v>0.5</v>
      </c>
      <c r="Y192">
        <f t="shared" si="12"/>
        <v>0.3</v>
      </c>
      <c r="Z192">
        <f t="shared" si="13"/>
        <v>55.099999999999994</v>
      </c>
      <c r="AA192" t="s">
        <v>746</v>
      </c>
      <c r="AB192" s="6" t="str">
        <f t="shared" si="14"/>
        <v>http://gcm.io/Legislator/377235</v>
      </c>
    </row>
    <row r="193" spans="1:28" ht="15">
      <c r="A193" t="s">
        <v>837</v>
      </c>
      <c r="B193" t="str">
        <f t="shared" si="10"/>
        <v>Bill Nelson</v>
      </c>
      <c r="C193" t="s">
        <v>838</v>
      </c>
      <c r="D193" t="s">
        <v>246</v>
      </c>
      <c r="E193" t="s">
        <v>839</v>
      </c>
      <c r="F193" t="s">
        <v>26</v>
      </c>
      <c r="G193" t="s">
        <v>96</v>
      </c>
      <c r="H193">
        <v>5</v>
      </c>
      <c r="I193" t="s">
        <v>97</v>
      </c>
      <c r="J193">
        <v>377154</v>
      </c>
      <c r="K193">
        <v>98</v>
      </c>
      <c r="L193">
        <v>98</v>
      </c>
      <c r="M193">
        <v>49</v>
      </c>
      <c r="N193">
        <v>38</v>
      </c>
      <c r="O193">
        <v>11</v>
      </c>
      <c r="P193">
        <v>0</v>
      </c>
      <c r="Q193">
        <v>186</v>
      </c>
      <c r="R193">
        <v>102.5</v>
      </c>
      <c r="S193">
        <v>11.2</v>
      </c>
      <c r="T193">
        <v>55.1</v>
      </c>
      <c r="U193" t="s">
        <v>746</v>
      </c>
      <c r="V193">
        <f>2*SUMIF('Sponsorship Bills'!G:G,'House Detail'!J193,'Sponsorship Bills'!I:I)</f>
        <v>0</v>
      </c>
      <c r="W193">
        <f>0.5*SUMIF('Sponsorship Bills'!H:H,"*"&amp;'House Detail'!J193&amp;"*",'Sponsorship Bills'!I:I)</f>
        <v>0</v>
      </c>
      <c r="X193">
        <f t="shared" si="11"/>
        <v>0</v>
      </c>
      <c r="Y193">
        <f t="shared" si="12"/>
        <v>0</v>
      </c>
      <c r="Z193">
        <f t="shared" si="13"/>
        <v>55.1</v>
      </c>
      <c r="AA193" t="s">
        <v>746</v>
      </c>
      <c r="AB193" s="6" t="str">
        <f t="shared" si="14"/>
        <v>http://gcm.io/Legislator/377154</v>
      </c>
    </row>
    <row r="194" spans="1:28" ht="15">
      <c r="A194" t="s">
        <v>840</v>
      </c>
      <c r="B194" t="str">
        <f t="shared" si="10"/>
        <v>David Milz</v>
      </c>
      <c r="C194" t="s">
        <v>841</v>
      </c>
      <c r="D194" t="s">
        <v>204</v>
      </c>
      <c r="E194" t="s">
        <v>842</v>
      </c>
      <c r="F194" t="s">
        <v>26</v>
      </c>
      <c r="G194" t="s">
        <v>34</v>
      </c>
      <c r="H194">
        <v>6</v>
      </c>
      <c r="I194" t="s">
        <v>323</v>
      </c>
      <c r="J194">
        <v>377147</v>
      </c>
      <c r="K194">
        <v>98</v>
      </c>
      <c r="L194">
        <v>98</v>
      </c>
      <c r="M194">
        <v>48</v>
      </c>
      <c r="N194">
        <v>39</v>
      </c>
      <c r="O194">
        <v>11</v>
      </c>
      <c r="P194">
        <v>0</v>
      </c>
      <c r="Q194">
        <v>186</v>
      </c>
      <c r="R194">
        <v>102</v>
      </c>
      <c r="S194">
        <v>11.2</v>
      </c>
      <c r="T194">
        <v>54.8</v>
      </c>
      <c r="U194" t="s">
        <v>746</v>
      </c>
      <c r="V194">
        <f>2*SUMIF('Sponsorship Bills'!G:G,'House Detail'!J194,'Sponsorship Bills'!I:I)</f>
        <v>0</v>
      </c>
      <c r="W194">
        <f>0.5*SUMIF('Sponsorship Bills'!H:H,"*"&amp;'House Detail'!J194&amp;"*",'Sponsorship Bills'!I:I)</f>
        <v>0</v>
      </c>
      <c r="X194">
        <f t="shared" si="11"/>
        <v>0</v>
      </c>
      <c r="Y194">
        <f t="shared" si="12"/>
        <v>0</v>
      </c>
      <c r="Z194">
        <f t="shared" si="13"/>
        <v>54.8</v>
      </c>
      <c r="AA194" t="s">
        <v>746</v>
      </c>
      <c r="AB194" s="6" t="str">
        <f t="shared" si="14"/>
        <v>http://gcm.io/Legislator/377147</v>
      </c>
    </row>
    <row r="195" spans="1:28" ht="15">
      <c r="A195" t="s">
        <v>843</v>
      </c>
      <c r="B195" t="str">
        <f aca="true" t="shared" si="15" ref="B195:B258">LEFT(RIGHT(A195,LEN(A195)-5),LEN(A195)-9)</f>
        <v>Steven Smith</v>
      </c>
      <c r="C195" t="s">
        <v>844</v>
      </c>
      <c r="D195" t="s">
        <v>394</v>
      </c>
      <c r="E195" t="s">
        <v>455</v>
      </c>
      <c r="F195" t="s">
        <v>26</v>
      </c>
      <c r="G195" t="s">
        <v>139</v>
      </c>
      <c r="H195">
        <v>11</v>
      </c>
      <c r="I195" t="s">
        <v>845</v>
      </c>
      <c r="J195">
        <v>377031</v>
      </c>
      <c r="K195">
        <v>98</v>
      </c>
      <c r="L195">
        <v>98</v>
      </c>
      <c r="M195">
        <v>55</v>
      </c>
      <c r="N195">
        <v>40</v>
      </c>
      <c r="O195">
        <v>3</v>
      </c>
      <c r="P195">
        <v>0</v>
      </c>
      <c r="Q195">
        <v>186</v>
      </c>
      <c r="R195">
        <v>106</v>
      </c>
      <c r="S195">
        <v>3.1</v>
      </c>
      <c r="T195">
        <v>57</v>
      </c>
      <c r="U195" t="s">
        <v>746</v>
      </c>
      <c r="V195">
        <f>2*SUMIF('Sponsorship Bills'!G:G,'House Detail'!J195,'Sponsorship Bills'!I:I)</f>
        <v>0</v>
      </c>
      <c r="W195">
        <f>0.5*SUMIF('Sponsorship Bills'!H:H,"*"&amp;'House Detail'!J195&amp;"*",'Sponsorship Bills'!I:I)</f>
        <v>-4</v>
      </c>
      <c r="X195">
        <f aca="true" t="shared" si="16" ref="X195:X258">V195+W195</f>
        <v>-4</v>
      </c>
      <c r="Y195">
        <f aca="true" t="shared" si="17" ref="Y195:Y258">ROUND(X195*100/MAX(Q$1:Q$65536),1)</f>
        <v>-2.2</v>
      </c>
      <c r="Z195">
        <f aca="true" t="shared" si="18" ref="Z195:Z258">T195+Y195</f>
        <v>54.8</v>
      </c>
      <c r="AA195" t="s">
        <v>746</v>
      </c>
      <c r="AB195" s="6" t="str">
        <f aca="true" t="shared" si="19" ref="AB195:AB258">HYPERLINK(CONCATENATE("http://gcm.io/Legislator/",J195))</f>
        <v>http://gcm.io/Legislator/377031</v>
      </c>
    </row>
    <row r="196" spans="1:28" ht="15">
      <c r="A196" t="s">
        <v>846</v>
      </c>
      <c r="B196" t="str">
        <f t="shared" si="15"/>
        <v>Jack Flanagan</v>
      </c>
      <c r="C196" t="s">
        <v>847</v>
      </c>
      <c r="D196" t="s">
        <v>848</v>
      </c>
      <c r="E196" t="s">
        <v>849</v>
      </c>
      <c r="F196" t="s">
        <v>26</v>
      </c>
      <c r="G196" t="s">
        <v>41</v>
      </c>
      <c r="H196">
        <v>26</v>
      </c>
      <c r="I196" t="s">
        <v>172</v>
      </c>
      <c r="J196">
        <v>376936</v>
      </c>
      <c r="K196">
        <v>98</v>
      </c>
      <c r="L196">
        <v>98</v>
      </c>
      <c r="M196">
        <v>36</v>
      </c>
      <c r="N196">
        <v>31</v>
      </c>
      <c r="O196">
        <v>31</v>
      </c>
      <c r="P196">
        <v>0</v>
      </c>
      <c r="Q196">
        <v>186</v>
      </c>
      <c r="R196">
        <v>100.5</v>
      </c>
      <c r="S196">
        <v>31.6</v>
      </c>
      <c r="T196">
        <v>54</v>
      </c>
      <c r="U196" t="s">
        <v>746</v>
      </c>
      <c r="V196">
        <f>2*SUMIF('Sponsorship Bills'!G:G,'House Detail'!J196,'Sponsorship Bills'!I:I)</f>
        <v>-4</v>
      </c>
      <c r="W196">
        <f>0.5*SUMIF('Sponsorship Bills'!H:H,"*"&amp;'House Detail'!J196&amp;"*",'Sponsorship Bills'!I:I)</f>
        <v>4.5</v>
      </c>
      <c r="X196">
        <f t="shared" si="16"/>
        <v>0.5</v>
      </c>
      <c r="Y196">
        <f t="shared" si="17"/>
        <v>0.3</v>
      </c>
      <c r="Z196">
        <f t="shared" si="18"/>
        <v>54.3</v>
      </c>
      <c r="AA196" t="s">
        <v>746</v>
      </c>
      <c r="AB196" s="6" t="str">
        <f t="shared" si="19"/>
        <v>http://gcm.io/Legislator/376936</v>
      </c>
    </row>
    <row r="197" spans="1:28" ht="15">
      <c r="A197" t="s">
        <v>850</v>
      </c>
      <c r="B197" t="str">
        <f t="shared" si="15"/>
        <v>Robert Haefner</v>
      </c>
      <c r="C197" t="s">
        <v>851</v>
      </c>
      <c r="D197" t="s">
        <v>62</v>
      </c>
      <c r="E197" t="s">
        <v>852</v>
      </c>
      <c r="F197" t="s">
        <v>26</v>
      </c>
      <c r="G197" t="s">
        <v>41</v>
      </c>
      <c r="H197">
        <v>37</v>
      </c>
      <c r="I197" t="s">
        <v>211</v>
      </c>
      <c r="J197">
        <v>376721</v>
      </c>
      <c r="K197">
        <v>98</v>
      </c>
      <c r="L197">
        <v>98</v>
      </c>
      <c r="M197">
        <v>49</v>
      </c>
      <c r="N197">
        <v>42</v>
      </c>
      <c r="O197">
        <v>7</v>
      </c>
      <c r="P197">
        <v>0</v>
      </c>
      <c r="Q197">
        <v>186</v>
      </c>
      <c r="R197">
        <v>101</v>
      </c>
      <c r="S197">
        <v>7.1</v>
      </c>
      <c r="T197">
        <v>54.3</v>
      </c>
      <c r="U197" t="s">
        <v>746</v>
      </c>
      <c r="V197">
        <f>2*SUMIF('Sponsorship Bills'!G:G,'House Detail'!J197,'Sponsorship Bills'!I:I)</f>
        <v>0</v>
      </c>
      <c r="W197">
        <f>0.5*SUMIF('Sponsorship Bills'!H:H,"*"&amp;'House Detail'!J197&amp;"*",'Sponsorship Bills'!I:I)</f>
        <v>0</v>
      </c>
      <c r="X197">
        <f t="shared" si="16"/>
        <v>0</v>
      </c>
      <c r="Y197">
        <f t="shared" si="17"/>
        <v>0</v>
      </c>
      <c r="Z197">
        <f t="shared" si="18"/>
        <v>54.3</v>
      </c>
      <c r="AA197" t="s">
        <v>746</v>
      </c>
      <c r="AB197" s="6" t="str">
        <f t="shared" si="19"/>
        <v>http://gcm.io/Legislator/376721</v>
      </c>
    </row>
    <row r="198" spans="1:28" ht="15">
      <c r="A198" t="s">
        <v>853</v>
      </c>
      <c r="B198" t="str">
        <f t="shared" si="15"/>
        <v>Carolyn Matthews</v>
      </c>
      <c r="C198" t="s">
        <v>854</v>
      </c>
      <c r="D198" t="s">
        <v>461</v>
      </c>
      <c r="E198" t="s">
        <v>855</v>
      </c>
      <c r="F198" t="s">
        <v>26</v>
      </c>
      <c r="G198" t="s">
        <v>34</v>
      </c>
      <c r="H198">
        <v>3</v>
      </c>
      <c r="I198" t="s">
        <v>201</v>
      </c>
      <c r="J198">
        <v>377249</v>
      </c>
      <c r="K198">
        <v>98</v>
      </c>
      <c r="L198">
        <v>98</v>
      </c>
      <c r="M198">
        <v>55</v>
      </c>
      <c r="N198">
        <v>43</v>
      </c>
      <c r="O198">
        <v>0</v>
      </c>
      <c r="P198">
        <v>0</v>
      </c>
      <c r="Q198">
        <v>186</v>
      </c>
      <c r="R198">
        <v>101</v>
      </c>
      <c r="S198">
        <v>0</v>
      </c>
      <c r="T198">
        <v>54.3</v>
      </c>
      <c r="U198" t="s">
        <v>746</v>
      </c>
      <c r="V198">
        <f>2*SUMIF('Sponsorship Bills'!G:G,'House Detail'!J198,'Sponsorship Bills'!I:I)</f>
        <v>0</v>
      </c>
      <c r="W198">
        <f>0.5*SUMIF('Sponsorship Bills'!H:H,"*"&amp;'House Detail'!J198&amp;"*",'Sponsorship Bills'!I:I)</f>
        <v>0</v>
      </c>
      <c r="X198">
        <f t="shared" si="16"/>
        <v>0</v>
      </c>
      <c r="Y198">
        <f t="shared" si="17"/>
        <v>0</v>
      </c>
      <c r="Z198">
        <f t="shared" si="18"/>
        <v>54.3</v>
      </c>
      <c r="AA198" t="s">
        <v>746</v>
      </c>
      <c r="AB198" s="6" t="str">
        <f t="shared" si="19"/>
        <v>http://gcm.io/Legislator/377249</v>
      </c>
    </row>
    <row r="199" spans="1:28" ht="15">
      <c r="A199" t="s">
        <v>856</v>
      </c>
      <c r="B199" t="str">
        <f t="shared" si="15"/>
        <v>David Russell</v>
      </c>
      <c r="C199" t="s">
        <v>857</v>
      </c>
      <c r="D199" t="s">
        <v>204</v>
      </c>
      <c r="E199" t="s">
        <v>372</v>
      </c>
      <c r="F199" t="s">
        <v>26</v>
      </c>
      <c r="G199" t="s">
        <v>52</v>
      </c>
      <c r="H199">
        <v>5</v>
      </c>
      <c r="I199" t="s">
        <v>559</v>
      </c>
      <c r="J199">
        <v>376294</v>
      </c>
      <c r="K199">
        <v>98</v>
      </c>
      <c r="L199">
        <v>98</v>
      </c>
      <c r="M199">
        <v>27</v>
      </c>
      <c r="N199">
        <v>21</v>
      </c>
      <c r="O199">
        <v>50</v>
      </c>
      <c r="P199">
        <v>0</v>
      </c>
      <c r="Q199">
        <v>186</v>
      </c>
      <c r="R199">
        <v>101</v>
      </c>
      <c r="S199">
        <v>51</v>
      </c>
      <c r="T199">
        <v>54.3</v>
      </c>
      <c r="U199" t="s">
        <v>424</v>
      </c>
      <c r="V199">
        <f>2*SUMIF('Sponsorship Bills'!G:G,'House Detail'!J199,'Sponsorship Bills'!I:I)</f>
        <v>0</v>
      </c>
      <c r="W199">
        <f>0.5*SUMIF('Sponsorship Bills'!H:H,"*"&amp;'House Detail'!J199&amp;"*",'Sponsorship Bills'!I:I)</f>
        <v>0</v>
      </c>
      <c r="X199">
        <f t="shared" si="16"/>
        <v>0</v>
      </c>
      <c r="Y199">
        <f t="shared" si="17"/>
        <v>0</v>
      </c>
      <c r="Z199">
        <f t="shared" si="18"/>
        <v>54.3</v>
      </c>
      <c r="AA199" t="s">
        <v>424</v>
      </c>
      <c r="AB199" s="6" t="str">
        <f t="shared" si="19"/>
        <v>http://gcm.io/Legislator/376294</v>
      </c>
    </row>
    <row r="200" spans="1:28" ht="15">
      <c r="A200" t="s">
        <v>858</v>
      </c>
      <c r="B200" t="str">
        <f t="shared" si="15"/>
        <v>Debra DeSimone</v>
      </c>
      <c r="C200" t="s">
        <v>859</v>
      </c>
      <c r="D200" t="s">
        <v>860</v>
      </c>
      <c r="E200" t="s">
        <v>861</v>
      </c>
      <c r="F200" t="s">
        <v>26</v>
      </c>
      <c r="G200" t="s">
        <v>34</v>
      </c>
      <c r="H200">
        <v>14</v>
      </c>
      <c r="I200" t="s">
        <v>862</v>
      </c>
      <c r="J200">
        <v>376807</v>
      </c>
      <c r="K200">
        <v>98</v>
      </c>
      <c r="L200">
        <v>98</v>
      </c>
      <c r="M200">
        <v>44</v>
      </c>
      <c r="N200">
        <v>30</v>
      </c>
      <c r="O200">
        <v>24</v>
      </c>
      <c r="P200">
        <v>0</v>
      </c>
      <c r="Q200">
        <v>186</v>
      </c>
      <c r="R200">
        <v>100</v>
      </c>
      <c r="S200">
        <v>24.5</v>
      </c>
      <c r="T200">
        <v>53.8</v>
      </c>
      <c r="U200" t="s">
        <v>746</v>
      </c>
      <c r="V200">
        <f>2*SUMIF('Sponsorship Bills'!G:G,'House Detail'!J200,'Sponsorship Bills'!I:I)</f>
        <v>0</v>
      </c>
      <c r="W200">
        <f>0.5*SUMIF('Sponsorship Bills'!H:H,"*"&amp;'House Detail'!J200&amp;"*",'Sponsorship Bills'!I:I)</f>
        <v>0.5</v>
      </c>
      <c r="X200">
        <f t="shared" si="16"/>
        <v>0.5</v>
      </c>
      <c r="Y200">
        <f t="shared" si="17"/>
        <v>0.3</v>
      </c>
      <c r="Z200">
        <f t="shared" si="18"/>
        <v>54.099999999999994</v>
      </c>
      <c r="AA200" t="s">
        <v>746</v>
      </c>
      <c r="AB200" s="6" t="str">
        <f t="shared" si="19"/>
        <v>http://gcm.io/Legislator/376807</v>
      </c>
    </row>
    <row r="201" spans="1:28" ht="15">
      <c r="A201" t="s">
        <v>863</v>
      </c>
      <c r="B201" t="str">
        <f t="shared" si="15"/>
        <v>Steven Woitkun</v>
      </c>
      <c r="C201" t="s">
        <v>864</v>
      </c>
      <c r="D201" t="s">
        <v>394</v>
      </c>
      <c r="E201" t="s">
        <v>865</v>
      </c>
      <c r="F201" t="s">
        <v>26</v>
      </c>
      <c r="G201" t="s">
        <v>34</v>
      </c>
      <c r="H201">
        <v>33</v>
      </c>
      <c r="I201" t="s">
        <v>866</v>
      </c>
      <c r="J201">
        <v>377274</v>
      </c>
      <c r="K201">
        <v>98</v>
      </c>
      <c r="L201">
        <v>98</v>
      </c>
      <c r="M201">
        <v>35</v>
      </c>
      <c r="N201">
        <v>30</v>
      </c>
      <c r="O201">
        <v>33</v>
      </c>
      <c r="P201">
        <v>0</v>
      </c>
      <c r="Q201">
        <v>186</v>
      </c>
      <c r="R201">
        <v>100.5</v>
      </c>
      <c r="S201">
        <v>33.7</v>
      </c>
      <c r="T201">
        <v>54</v>
      </c>
      <c r="U201" t="s">
        <v>746</v>
      </c>
      <c r="V201">
        <f>2*SUMIF('Sponsorship Bills'!G:G,'House Detail'!J201,'Sponsorship Bills'!I:I)</f>
        <v>0</v>
      </c>
      <c r="W201">
        <f>0.5*SUMIF('Sponsorship Bills'!H:H,"*"&amp;'House Detail'!J201&amp;"*",'Sponsorship Bills'!I:I)</f>
        <v>0</v>
      </c>
      <c r="X201">
        <f t="shared" si="16"/>
        <v>0</v>
      </c>
      <c r="Y201">
        <f t="shared" si="17"/>
        <v>0</v>
      </c>
      <c r="Z201">
        <f t="shared" si="18"/>
        <v>54</v>
      </c>
      <c r="AA201" t="s">
        <v>746</v>
      </c>
      <c r="AB201" s="6" t="str">
        <f t="shared" si="19"/>
        <v>http://gcm.io/Legislator/377274</v>
      </c>
    </row>
    <row r="202" spans="1:28" ht="15">
      <c r="A202" t="s">
        <v>867</v>
      </c>
      <c r="B202" t="str">
        <f t="shared" si="15"/>
        <v>Betsy McKinney</v>
      </c>
      <c r="C202" t="s">
        <v>868</v>
      </c>
      <c r="D202" t="s">
        <v>869</v>
      </c>
      <c r="E202" t="s">
        <v>870</v>
      </c>
      <c r="F202" t="s">
        <v>26</v>
      </c>
      <c r="G202" t="s">
        <v>34</v>
      </c>
      <c r="H202">
        <v>5</v>
      </c>
      <c r="I202" t="s">
        <v>232</v>
      </c>
      <c r="J202">
        <v>331314</v>
      </c>
      <c r="K202">
        <v>98</v>
      </c>
      <c r="L202">
        <v>98</v>
      </c>
      <c r="M202">
        <v>36</v>
      </c>
      <c r="N202">
        <v>31</v>
      </c>
      <c r="O202">
        <v>31</v>
      </c>
      <c r="P202">
        <v>0</v>
      </c>
      <c r="Q202">
        <v>186</v>
      </c>
      <c r="R202">
        <v>98.5</v>
      </c>
      <c r="S202">
        <v>31.6</v>
      </c>
      <c r="T202">
        <v>53</v>
      </c>
      <c r="U202" t="s">
        <v>746</v>
      </c>
      <c r="V202">
        <f>2*SUMIF('Sponsorship Bills'!G:G,'House Detail'!J202,'Sponsorship Bills'!I:I)</f>
        <v>0</v>
      </c>
      <c r="W202">
        <f>0.5*SUMIF('Sponsorship Bills'!H:H,"*"&amp;'House Detail'!J202&amp;"*",'Sponsorship Bills'!I:I)</f>
        <v>1</v>
      </c>
      <c r="X202">
        <f t="shared" si="16"/>
        <v>1</v>
      </c>
      <c r="Y202">
        <f t="shared" si="17"/>
        <v>0.5</v>
      </c>
      <c r="Z202">
        <f t="shared" si="18"/>
        <v>53.5</v>
      </c>
      <c r="AA202" t="s">
        <v>746</v>
      </c>
      <c r="AB202" s="6" t="str">
        <f t="shared" si="19"/>
        <v>http://gcm.io/Legislator/331314</v>
      </c>
    </row>
    <row r="203" spans="1:28" ht="15">
      <c r="A203" t="s">
        <v>871</v>
      </c>
      <c r="B203" t="str">
        <f t="shared" si="15"/>
        <v>Charles McMahon</v>
      </c>
      <c r="C203" t="s">
        <v>872</v>
      </c>
      <c r="D203" t="s">
        <v>873</v>
      </c>
      <c r="E203" t="s">
        <v>874</v>
      </c>
      <c r="F203" t="s">
        <v>26</v>
      </c>
      <c r="G203" t="s">
        <v>34</v>
      </c>
      <c r="H203">
        <v>7</v>
      </c>
      <c r="I203" t="s">
        <v>307</v>
      </c>
      <c r="J203">
        <v>376498</v>
      </c>
      <c r="K203">
        <v>98</v>
      </c>
      <c r="L203">
        <v>98</v>
      </c>
      <c r="M203">
        <v>45</v>
      </c>
      <c r="N203">
        <v>34</v>
      </c>
      <c r="O203">
        <v>19</v>
      </c>
      <c r="P203">
        <v>0</v>
      </c>
      <c r="Q203">
        <v>186</v>
      </c>
      <c r="R203">
        <v>99.5</v>
      </c>
      <c r="S203">
        <v>19.4</v>
      </c>
      <c r="T203">
        <v>53.5</v>
      </c>
      <c r="U203" t="s">
        <v>746</v>
      </c>
      <c r="V203">
        <f>2*SUMIF('Sponsorship Bills'!G:G,'House Detail'!J203,'Sponsorship Bills'!I:I)</f>
        <v>0</v>
      </c>
      <c r="W203">
        <f>0.5*SUMIF('Sponsorship Bills'!H:H,"*"&amp;'House Detail'!J203&amp;"*",'Sponsorship Bills'!I:I)</f>
        <v>0</v>
      </c>
      <c r="X203">
        <f t="shared" si="16"/>
        <v>0</v>
      </c>
      <c r="Y203">
        <f t="shared" si="17"/>
        <v>0</v>
      </c>
      <c r="Z203">
        <f t="shared" si="18"/>
        <v>53.5</v>
      </c>
      <c r="AA203" t="s">
        <v>746</v>
      </c>
      <c r="AB203" s="6" t="str">
        <f t="shared" si="19"/>
        <v>http://gcm.io/Legislator/376498</v>
      </c>
    </row>
    <row r="204" spans="1:28" ht="15">
      <c r="A204" t="s">
        <v>875</v>
      </c>
      <c r="B204" t="str">
        <f t="shared" si="15"/>
        <v>Gene Chandler</v>
      </c>
      <c r="C204" t="s">
        <v>876</v>
      </c>
      <c r="D204" t="s">
        <v>877</v>
      </c>
      <c r="E204" t="s">
        <v>878</v>
      </c>
      <c r="F204" t="s">
        <v>26</v>
      </c>
      <c r="G204" t="s">
        <v>96</v>
      </c>
      <c r="H204">
        <v>1</v>
      </c>
      <c r="I204" t="s">
        <v>879</v>
      </c>
      <c r="J204">
        <v>370346</v>
      </c>
      <c r="K204">
        <v>98</v>
      </c>
      <c r="L204">
        <v>98</v>
      </c>
      <c r="M204">
        <v>40</v>
      </c>
      <c r="N204">
        <v>37</v>
      </c>
      <c r="O204">
        <v>21</v>
      </c>
      <c r="P204">
        <v>0</v>
      </c>
      <c r="Q204">
        <v>186</v>
      </c>
      <c r="R204">
        <v>97.5</v>
      </c>
      <c r="S204">
        <v>21.4</v>
      </c>
      <c r="T204">
        <v>52.4</v>
      </c>
      <c r="U204" t="s">
        <v>746</v>
      </c>
      <c r="V204">
        <f>2*SUMIF('Sponsorship Bills'!G:G,'House Detail'!J204,'Sponsorship Bills'!I:I)</f>
        <v>2</v>
      </c>
      <c r="W204">
        <f>0.5*SUMIF('Sponsorship Bills'!H:H,"*"&amp;'House Detail'!J204&amp;"*",'Sponsorship Bills'!I:I)</f>
        <v>-0.5</v>
      </c>
      <c r="X204">
        <f t="shared" si="16"/>
        <v>1.5</v>
      </c>
      <c r="Y204">
        <f t="shared" si="17"/>
        <v>0.8</v>
      </c>
      <c r="Z204">
        <f t="shared" si="18"/>
        <v>53.199999999999996</v>
      </c>
      <c r="AA204" t="s">
        <v>746</v>
      </c>
      <c r="AB204" s="6" t="str">
        <f t="shared" si="19"/>
        <v>http://gcm.io/Legislator/370346</v>
      </c>
    </row>
    <row r="205" spans="1:28" ht="15">
      <c r="A205" t="s">
        <v>880</v>
      </c>
      <c r="B205" t="str">
        <f t="shared" si="15"/>
        <v>Robert Fesh</v>
      </c>
      <c r="C205" t="s">
        <v>881</v>
      </c>
      <c r="D205" t="s">
        <v>62</v>
      </c>
      <c r="E205" t="s">
        <v>882</v>
      </c>
      <c r="F205" t="s">
        <v>26</v>
      </c>
      <c r="G205" t="s">
        <v>34</v>
      </c>
      <c r="H205">
        <v>6</v>
      </c>
      <c r="I205" t="s">
        <v>323</v>
      </c>
      <c r="J205">
        <v>375842</v>
      </c>
      <c r="K205">
        <v>98</v>
      </c>
      <c r="L205">
        <v>98</v>
      </c>
      <c r="M205">
        <v>35</v>
      </c>
      <c r="N205">
        <v>28</v>
      </c>
      <c r="O205">
        <v>35</v>
      </c>
      <c r="P205">
        <v>0</v>
      </c>
      <c r="Q205">
        <v>186</v>
      </c>
      <c r="R205">
        <v>99</v>
      </c>
      <c r="S205">
        <v>35.7</v>
      </c>
      <c r="T205">
        <v>53.2</v>
      </c>
      <c r="U205" t="s">
        <v>746</v>
      </c>
      <c r="V205">
        <f>2*SUMIF('Sponsorship Bills'!G:G,'House Detail'!J205,'Sponsorship Bills'!I:I)</f>
        <v>0</v>
      </c>
      <c r="W205">
        <f>0.5*SUMIF('Sponsorship Bills'!H:H,"*"&amp;'House Detail'!J205&amp;"*",'Sponsorship Bills'!I:I)</f>
        <v>0</v>
      </c>
      <c r="X205">
        <f t="shared" si="16"/>
        <v>0</v>
      </c>
      <c r="Y205">
        <f t="shared" si="17"/>
        <v>0</v>
      </c>
      <c r="Z205">
        <f t="shared" si="18"/>
        <v>53.2</v>
      </c>
      <c r="AA205" t="s">
        <v>746</v>
      </c>
      <c r="AB205" s="6" t="str">
        <f t="shared" si="19"/>
        <v>http://gcm.io/Legislator/375842</v>
      </c>
    </row>
    <row r="206" spans="1:28" ht="15">
      <c r="A206" t="s">
        <v>883</v>
      </c>
      <c r="B206" t="str">
        <f t="shared" si="15"/>
        <v>James Gray</v>
      </c>
      <c r="C206" t="s">
        <v>884</v>
      </c>
      <c r="D206" t="s">
        <v>83</v>
      </c>
      <c r="E206" t="s">
        <v>885</v>
      </c>
      <c r="F206" t="s">
        <v>26</v>
      </c>
      <c r="G206" t="s">
        <v>58</v>
      </c>
      <c r="H206">
        <v>8</v>
      </c>
      <c r="I206" t="s">
        <v>886</v>
      </c>
      <c r="J206">
        <v>377107</v>
      </c>
      <c r="K206">
        <v>98</v>
      </c>
      <c r="L206">
        <v>98</v>
      </c>
      <c r="M206">
        <v>52</v>
      </c>
      <c r="N206">
        <v>46</v>
      </c>
      <c r="O206">
        <v>0</v>
      </c>
      <c r="P206">
        <v>0</v>
      </c>
      <c r="Q206">
        <v>186</v>
      </c>
      <c r="R206">
        <v>101</v>
      </c>
      <c r="S206">
        <v>0</v>
      </c>
      <c r="T206">
        <v>54.3</v>
      </c>
      <c r="U206" t="s">
        <v>746</v>
      </c>
      <c r="V206">
        <f>2*SUMIF('Sponsorship Bills'!G:G,'House Detail'!J206,'Sponsorship Bills'!I:I)</f>
        <v>-2</v>
      </c>
      <c r="W206">
        <f>0.5*SUMIF('Sponsorship Bills'!H:H,"*"&amp;'House Detail'!J206&amp;"*",'Sponsorship Bills'!I:I)</f>
        <v>0</v>
      </c>
      <c r="X206">
        <f t="shared" si="16"/>
        <v>-2</v>
      </c>
      <c r="Y206">
        <f t="shared" si="17"/>
        <v>-1.1</v>
      </c>
      <c r="Z206">
        <f t="shared" si="18"/>
        <v>53.199999999999996</v>
      </c>
      <c r="AA206" t="s">
        <v>746</v>
      </c>
      <c r="AB206" s="6" t="str">
        <f t="shared" si="19"/>
        <v>http://gcm.io/Legislator/377107</v>
      </c>
    </row>
    <row r="207" spans="1:28" ht="15">
      <c r="A207" t="s">
        <v>887</v>
      </c>
      <c r="B207" t="str">
        <f t="shared" si="15"/>
        <v>William Infantine</v>
      </c>
      <c r="C207" t="s">
        <v>888</v>
      </c>
      <c r="D207" t="s">
        <v>360</v>
      </c>
      <c r="E207" t="s">
        <v>889</v>
      </c>
      <c r="F207" t="s">
        <v>26</v>
      </c>
      <c r="G207" t="s">
        <v>41</v>
      </c>
      <c r="H207">
        <v>13</v>
      </c>
      <c r="I207" t="s">
        <v>599</v>
      </c>
      <c r="J207">
        <v>376479</v>
      </c>
      <c r="K207">
        <v>98</v>
      </c>
      <c r="L207">
        <v>98</v>
      </c>
      <c r="M207">
        <v>37</v>
      </c>
      <c r="N207">
        <v>31</v>
      </c>
      <c r="O207">
        <v>30</v>
      </c>
      <c r="P207">
        <v>0</v>
      </c>
      <c r="Q207">
        <v>186</v>
      </c>
      <c r="R207">
        <v>99</v>
      </c>
      <c r="S207">
        <v>30.6</v>
      </c>
      <c r="T207">
        <v>53.2</v>
      </c>
      <c r="U207" t="s">
        <v>746</v>
      </c>
      <c r="V207">
        <f>2*SUMIF('Sponsorship Bills'!G:G,'House Detail'!J207,'Sponsorship Bills'!I:I)</f>
        <v>0</v>
      </c>
      <c r="W207">
        <f>0.5*SUMIF('Sponsorship Bills'!H:H,"*"&amp;'House Detail'!J207&amp;"*",'Sponsorship Bills'!I:I)</f>
        <v>0</v>
      </c>
      <c r="X207">
        <f t="shared" si="16"/>
        <v>0</v>
      </c>
      <c r="Y207">
        <f t="shared" si="17"/>
        <v>0</v>
      </c>
      <c r="Z207">
        <f t="shared" si="18"/>
        <v>53.2</v>
      </c>
      <c r="AA207" t="s">
        <v>746</v>
      </c>
      <c r="AB207" s="6" t="str">
        <f t="shared" si="19"/>
        <v>http://gcm.io/Legislator/376479</v>
      </c>
    </row>
    <row r="208" spans="1:28" ht="15">
      <c r="A208" t="s">
        <v>890</v>
      </c>
      <c r="B208" t="str">
        <f t="shared" si="15"/>
        <v>Lars Christiansen</v>
      </c>
      <c r="C208" t="s">
        <v>891</v>
      </c>
      <c r="D208" t="s">
        <v>892</v>
      </c>
      <c r="E208" t="s">
        <v>893</v>
      </c>
      <c r="F208" t="s">
        <v>26</v>
      </c>
      <c r="G208" t="s">
        <v>41</v>
      </c>
      <c r="H208">
        <v>37</v>
      </c>
      <c r="I208" t="s">
        <v>211</v>
      </c>
      <c r="J208">
        <v>376105</v>
      </c>
      <c r="K208">
        <v>98</v>
      </c>
      <c r="L208">
        <v>98</v>
      </c>
      <c r="M208">
        <v>40</v>
      </c>
      <c r="N208">
        <v>40</v>
      </c>
      <c r="O208">
        <v>18</v>
      </c>
      <c r="P208">
        <v>0</v>
      </c>
      <c r="Q208">
        <v>186</v>
      </c>
      <c r="R208">
        <v>96.5</v>
      </c>
      <c r="S208">
        <v>18.4</v>
      </c>
      <c r="T208">
        <v>51.9</v>
      </c>
      <c r="U208" t="s">
        <v>746</v>
      </c>
      <c r="V208">
        <f>2*SUMIF('Sponsorship Bills'!G:G,'House Detail'!J208,'Sponsorship Bills'!I:I)</f>
        <v>2</v>
      </c>
      <c r="W208">
        <f>0.5*SUMIF('Sponsorship Bills'!H:H,"*"&amp;'House Detail'!J208&amp;"*",'Sponsorship Bills'!I:I)</f>
        <v>0</v>
      </c>
      <c r="X208">
        <f t="shared" si="16"/>
        <v>2</v>
      </c>
      <c r="Y208">
        <f t="shared" si="17"/>
        <v>1.1</v>
      </c>
      <c r="Z208">
        <f t="shared" si="18"/>
        <v>53</v>
      </c>
      <c r="AA208" t="s">
        <v>746</v>
      </c>
      <c r="AB208" s="6" t="str">
        <f t="shared" si="19"/>
        <v>http://gcm.io/Legislator/376105</v>
      </c>
    </row>
    <row r="209" spans="1:28" ht="15">
      <c r="A209" t="s">
        <v>894</v>
      </c>
      <c r="B209" t="str">
        <f t="shared" si="15"/>
        <v>James Devine</v>
      </c>
      <c r="C209" t="s">
        <v>895</v>
      </c>
      <c r="D209" t="s">
        <v>83</v>
      </c>
      <c r="E209" t="s">
        <v>896</v>
      </c>
      <c r="F209" t="s">
        <v>26</v>
      </c>
      <c r="G209" t="s">
        <v>34</v>
      </c>
      <c r="H209">
        <v>4</v>
      </c>
      <c r="I209" t="s">
        <v>111</v>
      </c>
      <c r="J209">
        <v>376750</v>
      </c>
      <c r="K209">
        <v>98</v>
      </c>
      <c r="L209">
        <v>98</v>
      </c>
      <c r="M209">
        <v>51</v>
      </c>
      <c r="N209">
        <v>47</v>
      </c>
      <c r="O209">
        <v>0</v>
      </c>
      <c r="P209">
        <v>0</v>
      </c>
      <c r="Q209">
        <v>186</v>
      </c>
      <c r="R209">
        <v>99</v>
      </c>
      <c r="S209">
        <v>0</v>
      </c>
      <c r="T209">
        <v>53.2</v>
      </c>
      <c r="U209" t="s">
        <v>746</v>
      </c>
      <c r="V209">
        <f>2*SUMIF('Sponsorship Bills'!G:G,'House Detail'!J209,'Sponsorship Bills'!I:I)</f>
        <v>0</v>
      </c>
      <c r="W209">
        <f>0.5*SUMIF('Sponsorship Bills'!H:H,"*"&amp;'House Detail'!J209&amp;"*",'Sponsorship Bills'!I:I)</f>
        <v>-0.5</v>
      </c>
      <c r="X209">
        <f t="shared" si="16"/>
        <v>-0.5</v>
      </c>
      <c r="Y209">
        <f t="shared" si="17"/>
        <v>-0.3</v>
      </c>
      <c r="Z209">
        <f t="shared" si="18"/>
        <v>52.900000000000006</v>
      </c>
      <c r="AA209" t="s">
        <v>746</v>
      </c>
      <c r="AB209" s="6" t="str">
        <f t="shared" si="19"/>
        <v>http://gcm.io/Legislator/376750</v>
      </c>
    </row>
    <row r="210" spans="1:28" ht="15">
      <c r="A210" t="s">
        <v>897</v>
      </c>
      <c r="B210" t="str">
        <f t="shared" si="15"/>
        <v>Peter Silva</v>
      </c>
      <c r="C210" t="s">
        <v>898</v>
      </c>
      <c r="D210" t="s">
        <v>413</v>
      </c>
      <c r="E210" t="s">
        <v>899</v>
      </c>
      <c r="F210" t="s">
        <v>26</v>
      </c>
      <c r="G210" t="s">
        <v>41</v>
      </c>
      <c r="H210">
        <v>35</v>
      </c>
      <c r="I210" t="s">
        <v>900</v>
      </c>
      <c r="J210">
        <v>376865</v>
      </c>
      <c r="K210">
        <v>98</v>
      </c>
      <c r="L210">
        <v>98</v>
      </c>
      <c r="M210">
        <v>2</v>
      </c>
      <c r="N210">
        <v>0</v>
      </c>
      <c r="O210">
        <v>96</v>
      </c>
      <c r="P210">
        <v>0</v>
      </c>
      <c r="Q210">
        <v>186</v>
      </c>
      <c r="R210">
        <v>98</v>
      </c>
      <c r="S210">
        <v>98</v>
      </c>
      <c r="T210">
        <v>52.7</v>
      </c>
      <c r="U210" t="s">
        <v>424</v>
      </c>
      <c r="V210">
        <f>2*SUMIF('Sponsorship Bills'!G:G,'House Detail'!J210,'Sponsorship Bills'!I:I)</f>
        <v>0</v>
      </c>
      <c r="W210">
        <f>0.5*SUMIF('Sponsorship Bills'!H:H,"*"&amp;'House Detail'!J210&amp;"*",'Sponsorship Bills'!I:I)</f>
        <v>0</v>
      </c>
      <c r="X210">
        <f t="shared" si="16"/>
        <v>0</v>
      </c>
      <c r="Y210">
        <f t="shared" si="17"/>
        <v>0</v>
      </c>
      <c r="Z210">
        <f t="shared" si="18"/>
        <v>52.7</v>
      </c>
      <c r="AA210" t="s">
        <v>424</v>
      </c>
      <c r="AB210" s="6" t="str">
        <f t="shared" si="19"/>
        <v>http://gcm.io/Legislator/376865</v>
      </c>
    </row>
    <row r="211" spans="1:28" ht="15">
      <c r="A211" t="s">
        <v>901</v>
      </c>
      <c r="B211" t="str">
        <f t="shared" si="15"/>
        <v>Norman Major</v>
      </c>
      <c r="C211" t="s">
        <v>902</v>
      </c>
      <c r="D211" t="s">
        <v>903</v>
      </c>
      <c r="E211" t="s">
        <v>904</v>
      </c>
      <c r="F211" t="s">
        <v>26</v>
      </c>
      <c r="G211" t="s">
        <v>34</v>
      </c>
      <c r="H211">
        <v>14</v>
      </c>
      <c r="I211" t="s">
        <v>862</v>
      </c>
      <c r="J211">
        <v>376087</v>
      </c>
      <c r="K211">
        <v>98</v>
      </c>
      <c r="L211">
        <v>98</v>
      </c>
      <c r="M211">
        <v>36</v>
      </c>
      <c r="N211">
        <v>29</v>
      </c>
      <c r="O211">
        <v>33</v>
      </c>
      <c r="P211">
        <v>0</v>
      </c>
      <c r="Q211">
        <v>186</v>
      </c>
      <c r="R211">
        <v>97</v>
      </c>
      <c r="S211">
        <v>33.7</v>
      </c>
      <c r="T211">
        <v>52.2</v>
      </c>
      <c r="U211" t="s">
        <v>746</v>
      </c>
      <c r="V211">
        <f>2*SUMIF('Sponsorship Bills'!G:G,'House Detail'!J211,'Sponsorship Bills'!I:I)</f>
        <v>0</v>
      </c>
      <c r="W211">
        <f>0.5*SUMIF('Sponsorship Bills'!H:H,"*"&amp;'House Detail'!J211&amp;"*",'Sponsorship Bills'!I:I)</f>
        <v>0.5</v>
      </c>
      <c r="X211">
        <f t="shared" si="16"/>
        <v>0.5</v>
      </c>
      <c r="Y211">
        <f t="shared" si="17"/>
        <v>0.3</v>
      </c>
      <c r="Z211">
        <f t="shared" si="18"/>
        <v>52.5</v>
      </c>
      <c r="AA211" t="s">
        <v>746</v>
      </c>
      <c r="AB211" s="6" t="str">
        <f t="shared" si="19"/>
        <v>http://gcm.io/Legislator/376087</v>
      </c>
    </row>
    <row r="212" spans="1:28" ht="15">
      <c r="A212" t="s">
        <v>905</v>
      </c>
      <c r="B212" t="str">
        <f t="shared" si="15"/>
        <v>Barry Palmer</v>
      </c>
      <c r="C212" t="s">
        <v>906</v>
      </c>
      <c r="D212" t="s">
        <v>799</v>
      </c>
      <c r="E212" t="s">
        <v>907</v>
      </c>
      <c r="F212" t="s">
        <v>26</v>
      </c>
      <c r="G212" t="s">
        <v>41</v>
      </c>
      <c r="H212">
        <v>32</v>
      </c>
      <c r="I212" t="s">
        <v>206</v>
      </c>
      <c r="J212">
        <v>376997</v>
      </c>
      <c r="K212">
        <v>98</v>
      </c>
      <c r="L212">
        <v>98</v>
      </c>
      <c r="M212">
        <v>46</v>
      </c>
      <c r="N212">
        <v>38</v>
      </c>
      <c r="O212">
        <v>14</v>
      </c>
      <c r="P212">
        <v>0</v>
      </c>
      <c r="Q212">
        <v>186</v>
      </c>
      <c r="R212">
        <v>97.5</v>
      </c>
      <c r="S212">
        <v>14.3</v>
      </c>
      <c r="T212">
        <v>52.4</v>
      </c>
      <c r="U212" t="s">
        <v>746</v>
      </c>
      <c r="V212">
        <f>2*SUMIF('Sponsorship Bills'!G:G,'House Detail'!J212,'Sponsorship Bills'!I:I)</f>
        <v>0</v>
      </c>
      <c r="W212">
        <f>0.5*SUMIF('Sponsorship Bills'!H:H,"*"&amp;'House Detail'!J212&amp;"*",'Sponsorship Bills'!I:I)</f>
        <v>0</v>
      </c>
      <c r="X212">
        <f t="shared" si="16"/>
        <v>0</v>
      </c>
      <c r="Y212">
        <f t="shared" si="17"/>
        <v>0</v>
      </c>
      <c r="Z212">
        <f t="shared" si="18"/>
        <v>52.4</v>
      </c>
      <c r="AA212" t="s">
        <v>746</v>
      </c>
      <c r="AB212" s="6" t="str">
        <f t="shared" si="19"/>
        <v>http://gcm.io/Legislator/376997</v>
      </c>
    </row>
    <row r="213" spans="1:28" ht="15">
      <c r="A213" t="s">
        <v>908</v>
      </c>
      <c r="B213" t="str">
        <f t="shared" si="15"/>
        <v>Stephen Schmidt</v>
      </c>
      <c r="C213" t="s">
        <v>909</v>
      </c>
      <c r="D213" t="s">
        <v>538</v>
      </c>
      <c r="E213" t="s">
        <v>910</v>
      </c>
      <c r="F213" t="s">
        <v>26</v>
      </c>
      <c r="G213" t="s">
        <v>96</v>
      </c>
      <c r="H213">
        <v>6</v>
      </c>
      <c r="I213" t="s">
        <v>828</v>
      </c>
      <c r="J213">
        <v>377019</v>
      </c>
      <c r="K213">
        <v>98</v>
      </c>
      <c r="L213">
        <v>98</v>
      </c>
      <c r="M213">
        <v>50</v>
      </c>
      <c r="N213">
        <v>37</v>
      </c>
      <c r="O213">
        <v>11</v>
      </c>
      <c r="P213">
        <v>0</v>
      </c>
      <c r="Q213">
        <v>186</v>
      </c>
      <c r="R213">
        <v>103.5</v>
      </c>
      <c r="S213">
        <v>11.2</v>
      </c>
      <c r="T213">
        <v>55.6</v>
      </c>
      <c r="U213" t="s">
        <v>746</v>
      </c>
      <c r="V213">
        <f>2*SUMIF('Sponsorship Bills'!G:G,'House Detail'!J213,'Sponsorship Bills'!I:I)</f>
        <v>0</v>
      </c>
      <c r="W213">
        <f>0.5*SUMIF('Sponsorship Bills'!H:H,"*"&amp;'House Detail'!J213&amp;"*",'Sponsorship Bills'!I:I)</f>
        <v>-6</v>
      </c>
      <c r="X213">
        <f t="shared" si="16"/>
        <v>-6</v>
      </c>
      <c r="Y213">
        <f t="shared" si="17"/>
        <v>-3.2</v>
      </c>
      <c r="Z213">
        <f t="shared" si="18"/>
        <v>52.4</v>
      </c>
      <c r="AA213" t="s">
        <v>746</v>
      </c>
      <c r="AB213" s="6" t="str">
        <f t="shared" si="19"/>
        <v>http://gcm.io/Legislator/377019</v>
      </c>
    </row>
    <row r="214" spans="1:28" ht="15">
      <c r="A214" t="s">
        <v>911</v>
      </c>
      <c r="B214" t="str">
        <f t="shared" si="15"/>
        <v>Ronald Belanger</v>
      </c>
      <c r="C214" t="s">
        <v>912</v>
      </c>
      <c r="D214" t="s">
        <v>913</v>
      </c>
      <c r="E214" t="s">
        <v>570</v>
      </c>
      <c r="F214" t="s">
        <v>26</v>
      </c>
      <c r="G214" t="s">
        <v>34</v>
      </c>
      <c r="H214">
        <v>8</v>
      </c>
      <c r="I214" t="s">
        <v>551</v>
      </c>
      <c r="J214">
        <v>375963</v>
      </c>
      <c r="K214">
        <v>98</v>
      </c>
      <c r="L214">
        <v>98</v>
      </c>
      <c r="M214">
        <v>16</v>
      </c>
      <c r="N214">
        <v>11</v>
      </c>
      <c r="O214">
        <v>71</v>
      </c>
      <c r="P214">
        <v>0</v>
      </c>
      <c r="Q214">
        <v>186</v>
      </c>
      <c r="R214">
        <v>97</v>
      </c>
      <c r="S214">
        <v>72.4</v>
      </c>
      <c r="T214">
        <v>52.2</v>
      </c>
      <c r="U214" t="s">
        <v>424</v>
      </c>
      <c r="V214">
        <f>2*SUMIF('Sponsorship Bills'!G:G,'House Detail'!J214,'Sponsorship Bills'!I:I)</f>
        <v>0</v>
      </c>
      <c r="W214">
        <f>0.5*SUMIF('Sponsorship Bills'!H:H,"*"&amp;'House Detail'!J214&amp;"*",'Sponsorship Bills'!I:I)</f>
        <v>0</v>
      </c>
      <c r="X214">
        <f t="shared" si="16"/>
        <v>0</v>
      </c>
      <c r="Y214">
        <f t="shared" si="17"/>
        <v>0</v>
      </c>
      <c r="Z214">
        <f t="shared" si="18"/>
        <v>52.2</v>
      </c>
      <c r="AA214" t="s">
        <v>424</v>
      </c>
      <c r="AB214" s="6" t="str">
        <f t="shared" si="19"/>
        <v>http://gcm.io/Legislator/375963</v>
      </c>
    </row>
    <row r="215" spans="1:28" ht="15">
      <c r="A215" t="s">
        <v>914</v>
      </c>
      <c r="B215" t="str">
        <f t="shared" si="15"/>
        <v>William Friel</v>
      </c>
      <c r="C215" t="s">
        <v>915</v>
      </c>
      <c r="D215" t="s">
        <v>360</v>
      </c>
      <c r="E215" t="s">
        <v>916</v>
      </c>
      <c r="F215" t="s">
        <v>26</v>
      </c>
      <c r="G215" t="s">
        <v>34</v>
      </c>
      <c r="H215">
        <v>14</v>
      </c>
      <c r="I215" t="s">
        <v>862</v>
      </c>
      <c r="J215">
        <v>377099</v>
      </c>
      <c r="K215">
        <v>98</v>
      </c>
      <c r="L215">
        <v>98</v>
      </c>
      <c r="M215">
        <v>39</v>
      </c>
      <c r="N215">
        <v>31</v>
      </c>
      <c r="O215">
        <v>28</v>
      </c>
      <c r="P215">
        <v>0</v>
      </c>
      <c r="Q215">
        <v>186</v>
      </c>
      <c r="R215">
        <v>97</v>
      </c>
      <c r="S215">
        <v>28.6</v>
      </c>
      <c r="T215">
        <v>52.2</v>
      </c>
      <c r="U215" t="s">
        <v>746</v>
      </c>
      <c r="V215">
        <f>2*SUMIF('Sponsorship Bills'!G:G,'House Detail'!J215,'Sponsorship Bills'!I:I)</f>
        <v>0</v>
      </c>
      <c r="W215">
        <f>0.5*SUMIF('Sponsorship Bills'!H:H,"*"&amp;'House Detail'!J215&amp;"*",'Sponsorship Bills'!I:I)</f>
        <v>0</v>
      </c>
      <c r="X215">
        <f t="shared" si="16"/>
        <v>0</v>
      </c>
      <c r="Y215">
        <f t="shared" si="17"/>
        <v>0</v>
      </c>
      <c r="Z215">
        <f t="shared" si="18"/>
        <v>52.2</v>
      </c>
      <c r="AA215" t="s">
        <v>746</v>
      </c>
      <c r="AB215" s="6" t="str">
        <f t="shared" si="19"/>
        <v>http://gcm.io/Legislator/377099</v>
      </c>
    </row>
    <row r="216" spans="1:28" ht="15">
      <c r="A216" t="s">
        <v>917</v>
      </c>
      <c r="B216" t="str">
        <f t="shared" si="15"/>
        <v>Benjamin Tilton</v>
      </c>
      <c r="C216" t="s">
        <v>918</v>
      </c>
      <c r="D216" t="s">
        <v>919</v>
      </c>
      <c r="E216" t="s">
        <v>735</v>
      </c>
      <c r="F216" t="s">
        <v>474</v>
      </c>
      <c r="G216" t="s">
        <v>85</v>
      </c>
      <c r="H216">
        <v>12</v>
      </c>
      <c r="I216" t="s">
        <v>86</v>
      </c>
      <c r="J216">
        <v>377317</v>
      </c>
      <c r="K216">
        <v>98</v>
      </c>
      <c r="L216">
        <v>98</v>
      </c>
      <c r="M216">
        <v>48</v>
      </c>
      <c r="N216">
        <v>50</v>
      </c>
      <c r="O216">
        <v>0</v>
      </c>
      <c r="P216">
        <v>0</v>
      </c>
      <c r="Q216">
        <v>186</v>
      </c>
      <c r="R216">
        <v>96</v>
      </c>
      <c r="S216">
        <v>0</v>
      </c>
      <c r="T216">
        <v>51.6</v>
      </c>
      <c r="U216" t="s">
        <v>746</v>
      </c>
      <c r="V216">
        <f>2*SUMIF('Sponsorship Bills'!G:G,'House Detail'!J216,'Sponsorship Bills'!I:I)</f>
        <v>0</v>
      </c>
      <c r="W216">
        <f>0.5*SUMIF('Sponsorship Bills'!H:H,"*"&amp;'House Detail'!J216&amp;"*",'Sponsorship Bills'!I:I)</f>
        <v>1</v>
      </c>
      <c r="X216">
        <f t="shared" si="16"/>
        <v>1</v>
      </c>
      <c r="Y216">
        <f t="shared" si="17"/>
        <v>0.5</v>
      </c>
      <c r="Z216">
        <f t="shared" si="18"/>
        <v>52.1</v>
      </c>
      <c r="AA216" t="s">
        <v>746</v>
      </c>
      <c r="AB216" s="6" t="str">
        <f t="shared" si="19"/>
        <v>http://gcm.io/Legislator/377317</v>
      </c>
    </row>
    <row r="217" spans="1:28" ht="15">
      <c r="A217" t="s">
        <v>920</v>
      </c>
      <c r="B217" t="str">
        <f t="shared" si="15"/>
        <v>Thomas Katsiantonis</v>
      </c>
      <c r="C217" t="s">
        <v>921</v>
      </c>
      <c r="D217" t="s">
        <v>124</v>
      </c>
      <c r="E217" t="s">
        <v>922</v>
      </c>
      <c r="F217" t="s">
        <v>474</v>
      </c>
      <c r="G217" t="s">
        <v>41</v>
      </c>
      <c r="H217">
        <v>15</v>
      </c>
      <c r="I217" t="s">
        <v>150</v>
      </c>
      <c r="J217">
        <v>376541</v>
      </c>
      <c r="K217">
        <v>98</v>
      </c>
      <c r="L217">
        <v>98</v>
      </c>
      <c r="M217">
        <v>7</v>
      </c>
      <c r="N217">
        <v>3</v>
      </c>
      <c r="O217">
        <v>88</v>
      </c>
      <c r="P217">
        <v>0</v>
      </c>
      <c r="Q217">
        <v>186</v>
      </c>
      <c r="R217">
        <v>95.5</v>
      </c>
      <c r="S217">
        <v>89.8</v>
      </c>
      <c r="T217">
        <v>51.3</v>
      </c>
      <c r="U217" t="s">
        <v>424</v>
      </c>
      <c r="V217">
        <f>2*SUMIF('Sponsorship Bills'!G:G,'House Detail'!J217,'Sponsorship Bills'!I:I)</f>
        <v>0</v>
      </c>
      <c r="W217">
        <f>0.5*SUMIF('Sponsorship Bills'!H:H,"*"&amp;'House Detail'!J217&amp;"*",'Sponsorship Bills'!I:I)</f>
        <v>0</v>
      </c>
      <c r="X217">
        <f t="shared" si="16"/>
        <v>0</v>
      </c>
      <c r="Y217">
        <f t="shared" si="17"/>
        <v>0</v>
      </c>
      <c r="Z217">
        <f t="shared" si="18"/>
        <v>51.3</v>
      </c>
      <c r="AA217" t="s">
        <v>424</v>
      </c>
      <c r="AB217" s="6" t="str">
        <f t="shared" si="19"/>
        <v>http://gcm.io/Legislator/376541</v>
      </c>
    </row>
    <row r="218" spans="1:28" ht="15">
      <c r="A218" t="s">
        <v>923</v>
      </c>
      <c r="B218" t="str">
        <f t="shared" si="15"/>
        <v>John Tholl</v>
      </c>
      <c r="C218" t="s">
        <v>924</v>
      </c>
      <c r="D218" t="s">
        <v>39</v>
      </c>
      <c r="E218" t="s">
        <v>925</v>
      </c>
      <c r="F218" t="s">
        <v>26</v>
      </c>
      <c r="G218" t="s">
        <v>226</v>
      </c>
      <c r="H218">
        <v>5</v>
      </c>
      <c r="I218" t="s">
        <v>926</v>
      </c>
      <c r="J218">
        <v>376168</v>
      </c>
      <c r="K218">
        <v>98</v>
      </c>
      <c r="L218">
        <v>98</v>
      </c>
      <c r="M218">
        <v>48</v>
      </c>
      <c r="N218">
        <v>46</v>
      </c>
      <c r="O218">
        <v>4</v>
      </c>
      <c r="P218">
        <v>0</v>
      </c>
      <c r="Q218">
        <v>186</v>
      </c>
      <c r="R218">
        <v>95.5</v>
      </c>
      <c r="S218">
        <v>4.1</v>
      </c>
      <c r="T218">
        <v>51.3</v>
      </c>
      <c r="U218" t="s">
        <v>746</v>
      </c>
      <c r="V218">
        <f>2*SUMIF('Sponsorship Bills'!G:G,'House Detail'!J218,'Sponsorship Bills'!I:I)</f>
        <v>0</v>
      </c>
      <c r="W218">
        <f>0.5*SUMIF('Sponsorship Bills'!H:H,"*"&amp;'House Detail'!J218&amp;"*",'Sponsorship Bills'!I:I)</f>
        <v>0</v>
      </c>
      <c r="X218">
        <f t="shared" si="16"/>
        <v>0</v>
      </c>
      <c r="Y218">
        <f t="shared" si="17"/>
        <v>0</v>
      </c>
      <c r="Z218">
        <f t="shared" si="18"/>
        <v>51.3</v>
      </c>
      <c r="AA218" t="s">
        <v>746</v>
      </c>
      <c r="AB218" s="6" t="str">
        <f t="shared" si="19"/>
        <v>http://gcm.io/Legislator/376168</v>
      </c>
    </row>
    <row r="219" spans="1:28" ht="15">
      <c r="A219" t="s">
        <v>927</v>
      </c>
      <c r="B219" t="str">
        <f t="shared" si="15"/>
        <v>Kathleen Hoelzel</v>
      </c>
      <c r="C219" t="s">
        <v>928</v>
      </c>
      <c r="D219" t="s">
        <v>711</v>
      </c>
      <c r="E219" t="s">
        <v>929</v>
      </c>
      <c r="F219" t="s">
        <v>26</v>
      </c>
      <c r="G219" t="s">
        <v>34</v>
      </c>
      <c r="H219">
        <v>3</v>
      </c>
      <c r="I219" t="s">
        <v>201</v>
      </c>
      <c r="J219">
        <v>373860</v>
      </c>
      <c r="K219">
        <v>98</v>
      </c>
      <c r="L219">
        <v>98</v>
      </c>
      <c r="M219">
        <v>50</v>
      </c>
      <c r="N219">
        <v>48</v>
      </c>
      <c r="O219">
        <v>0</v>
      </c>
      <c r="P219">
        <v>0</v>
      </c>
      <c r="Q219">
        <v>186</v>
      </c>
      <c r="R219">
        <v>96</v>
      </c>
      <c r="S219">
        <v>0</v>
      </c>
      <c r="T219">
        <v>51.6</v>
      </c>
      <c r="U219" t="s">
        <v>746</v>
      </c>
      <c r="V219">
        <f>2*SUMIF('Sponsorship Bills'!G:G,'House Detail'!J219,'Sponsorship Bills'!I:I)</f>
        <v>0</v>
      </c>
      <c r="W219">
        <f>0.5*SUMIF('Sponsorship Bills'!H:H,"*"&amp;'House Detail'!J219&amp;"*",'Sponsorship Bills'!I:I)</f>
        <v>-1</v>
      </c>
      <c r="X219">
        <f t="shared" si="16"/>
        <v>-1</v>
      </c>
      <c r="Y219">
        <f t="shared" si="17"/>
        <v>-0.5</v>
      </c>
      <c r="Z219">
        <f t="shared" si="18"/>
        <v>51.1</v>
      </c>
      <c r="AA219" t="s">
        <v>746</v>
      </c>
      <c r="AB219" s="6" t="str">
        <f t="shared" si="19"/>
        <v>http://gcm.io/Legislator/373860</v>
      </c>
    </row>
    <row r="220" spans="1:28" ht="15">
      <c r="A220" t="s">
        <v>930</v>
      </c>
      <c r="B220" t="str">
        <f t="shared" si="15"/>
        <v>Susan Emerson</v>
      </c>
      <c r="C220" t="s">
        <v>931</v>
      </c>
      <c r="D220" t="s">
        <v>355</v>
      </c>
      <c r="E220" t="s">
        <v>932</v>
      </c>
      <c r="F220" t="s">
        <v>26</v>
      </c>
      <c r="G220" t="s">
        <v>85</v>
      </c>
      <c r="H220">
        <v>11</v>
      </c>
      <c r="I220" t="s">
        <v>523</v>
      </c>
      <c r="J220">
        <v>376328</v>
      </c>
      <c r="K220">
        <v>98</v>
      </c>
      <c r="L220">
        <v>98</v>
      </c>
      <c r="M220">
        <v>13</v>
      </c>
      <c r="N220">
        <v>14</v>
      </c>
      <c r="O220">
        <v>71</v>
      </c>
      <c r="P220">
        <v>0</v>
      </c>
      <c r="Q220">
        <v>186</v>
      </c>
      <c r="R220">
        <v>93</v>
      </c>
      <c r="S220">
        <v>72.4</v>
      </c>
      <c r="T220">
        <v>50</v>
      </c>
      <c r="U220" t="s">
        <v>424</v>
      </c>
      <c r="V220">
        <f>2*SUMIF('Sponsorship Bills'!G:G,'House Detail'!J220,'Sponsorship Bills'!I:I)</f>
        <v>0</v>
      </c>
      <c r="W220">
        <f>0.5*SUMIF('Sponsorship Bills'!H:H,"*"&amp;'House Detail'!J220&amp;"*",'Sponsorship Bills'!I:I)</f>
        <v>0.5</v>
      </c>
      <c r="X220">
        <f t="shared" si="16"/>
        <v>0.5</v>
      </c>
      <c r="Y220">
        <f t="shared" si="17"/>
        <v>0.3</v>
      </c>
      <c r="Z220">
        <f t="shared" si="18"/>
        <v>50.3</v>
      </c>
      <c r="AA220" t="s">
        <v>424</v>
      </c>
      <c r="AB220" s="6" t="str">
        <f t="shared" si="19"/>
        <v>http://gcm.io/Legislator/376328</v>
      </c>
    </row>
    <row r="221" spans="1:28" ht="15">
      <c r="A221" t="s">
        <v>933</v>
      </c>
      <c r="B221" t="str">
        <f t="shared" si="15"/>
        <v>Elisabeth Sanders</v>
      </c>
      <c r="C221" t="s">
        <v>934</v>
      </c>
      <c r="D221" t="s">
        <v>935</v>
      </c>
      <c r="E221" t="s">
        <v>936</v>
      </c>
      <c r="F221" t="s">
        <v>26</v>
      </c>
      <c r="G221" t="s">
        <v>34</v>
      </c>
      <c r="H221">
        <v>12</v>
      </c>
      <c r="I221" t="s">
        <v>937</v>
      </c>
      <c r="J221">
        <v>376625</v>
      </c>
      <c r="K221">
        <v>98</v>
      </c>
      <c r="L221">
        <v>98</v>
      </c>
      <c r="M221">
        <v>0</v>
      </c>
      <c r="N221">
        <v>0</v>
      </c>
      <c r="O221">
        <v>98</v>
      </c>
      <c r="P221">
        <v>0</v>
      </c>
      <c r="Q221">
        <v>186</v>
      </c>
      <c r="R221">
        <v>93</v>
      </c>
      <c r="S221">
        <v>100</v>
      </c>
      <c r="T221">
        <v>50</v>
      </c>
      <c r="U221" t="s">
        <v>424</v>
      </c>
      <c r="V221">
        <f>2*SUMIF('Sponsorship Bills'!G:G,'House Detail'!J221,'Sponsorship Bills'!I:I)</f>
        <v>0</v>
      </c>
      <c r="W221">
        <f>0.5*SUMIF('Sponsorship Bills'!H:H,"*"&amp;'House Detail'!J221&amp;"*",'Sponsorship Bills'!I:I)</f>
        <v>0.5</v>
      </c>
      <c r="X221">
        <f t="shared" si="16"/>
        <v>0.5</v>
      </c>
      <c r="Y221">
        <f t="shared" si="17"/>
        <v>0.3</v>
      </c>
      <c r="Z221">
        <f t="shared" si="18"/>
        <v>50.3</v>
      </c>
      <c r="AA221" t="s">
        <v>424</v>
      </c>
      <c r="AB221" s="6" t="str">
        <f t="shared" si="19"/>
        <v>http://gcm.io/Legislator/376625</v>
      </c>
    </row>
    <row r="222" spans="1:28" ht="15">
      <c r="A222" t="s">
        <v>938</v>
      </c>
      <c r="B222" t="str">
        <f t="shared" si="15"/>
        <v>Ernest Bridge</v>
      </c>
      <c r="C222" t="s">
        <v>939</v>
      </c>
      <c r="D222" t="s">
        <v>940</v>
      </c>
      <c r="E222" t="s">
        <v>941</v>
      </c>
      <c r="F222" t="s">
        <v>26</v>
      </c>
      <c r="G222" t="s">
        <v>139</v>
      </c>
      <c r="H222">
        <v>6</v>
      </c>
      <c r="I222" t="s">
        <v>406</v>
      </c>
      <c r="J222">
        <v>377209</v>
      </c>
      <c r="K222">
        <v>98</v>
      </c>
      <c r="L222">
        <v>98</v>
      </c>
      <c r="M222">
        <v>0</v>
      </c>
      <c r="N222">
        <v>0</v>
      </c>
      <c r="O222">
        <v>98</v>
      </c>
      <c r="P222">
        <v>0</v>
      </c>
      <c r="Q222">
        <v>186</v>
      </c>
      <c r="R222">
        <v>93</v>
      </c>
      <c r="S222">
        <v>100</v>
      </c>
      <c r="T222">
        <v>50</v>
      </c>
      <c r="U222" t="s">
        <v>424</v>
      </c>
      <c r="V222">
        <f>2*SUMIF('Sponsorship Bills'!G:G,'House Detail'!J222,'Sponsorship Bills'!I:I)</f>
        <v>0</v>
      </c>
      <c r="W222">
        <f>0.5*SUMIF('Sponsorship Bills'!H:H,"*"&amp;'House Detail'!J222&amp;"*",'Sponsorship Bills'!I:I)</f>
        <v>0</v>
      </c>
      <c r="X222">
        <f t="shared" si="16"/>
        <v>0</v>
      </c>
      <c r="Y222">
        <f t="shared" si="17"/>
        <v>0</v>
      </c>
      <c r="Z222">
        <f t="shared" si="18"/>
        <v>50</v>
      </c>
      <c r="AA222" t="s">
        <v>424</v>
      </c>
      <c r="AB222" s="6" t="str">
        <f t="shared" si="19"/>
        <v>http://gcm.io/Legislator/377209</v>
      </c>
    </row>
    <row r="223" spans="1:28" ht="15">
      <c r="A223" t="s">
        <v>942</v>
      </c>
      <c r="B223" t="str">
        <f t="shared" si="15"/>
        <v>Guy Comtois</v>
      </c>
      <c r="C223" t="s">
        <v>943</v>
      </c>
      <c r="D223" t="s">
        <v>944</v>
      </c>
      <c r="E223" t="s">
        <v>945</v>
      </c>
      <c r="F223" t="s">
        <v>26</v>
      </c>
      <c r="G223" t="s">
        <v>52</v>
      </c>
      <c r="H223">
        <v>7</v>
      </c>
      <c r="I223" t="s">
        <v>946</v>
      </c>
      <c r="J223">
        <v>376920</v>
      </c>
      <c r="K223">
        <v>98</v>
      </c>
      <c r="L223">
        <v>98</v>
      </c>
      <c r="M223">
        <v>0</v>
      </c>
      <c r="N223">
        <v>0</v>
      </c>
      <c r="O223">
        <v>98</v>
      </c>
      <c r="P223">
        <v>0</v>
      </c>
      <c r="Q223">
        <v>186</v>
      </c>
      <c r="R223">
        <v>93</v>
      </c>
      <c r="S223">
        <v>100</v>
      </c>
      <c r="T223">
        <v>50</v>
      </c>
      <c r="U223" t="s">
        <v>424</v>
      </c>
      <c r="V223">
        <f>2*SUMIF('Sponsorship Bills'!G:G,'House Detail'!J223,'Sponsorship Bills'!I:I)</f>
        <v>0</v>
      </c>
      <c r="W223">
        <f>0.5*SUMIF('Sponsorship Bills'!H:H,"*"&amp;'House Detail'!J223&amp;"*",'Sponsorship Bills'!I:I)</f>
        <v>0</v>
      </c>
      <c r="X223">
        <f t="shared" si="16"/>
        <v>0</v>
      </c>
      <c r="Y223">
        <f t="shared" si="17"/>
        <v>0</v>
      </c>
      <c r="Z223">
        <f t="shared" si="18"/>
        <v>50</v>
      </c>
      <c r="AA223" t="s">
        <v>424</v>
      </c>
      <c r="AB223" s="6" t="str">
        <f t="shared" si="19"/>
        <v>http://gcm.io/Legislator/376920</v>
      </c>
    </row>
    <row r="224" spans="1:28" ht="15">
      <c r="A224" t="s">
        <v>947</v>
      </c>
      <c r="B224" t="str">
        <f t="shared" si="15"/>
        <v>David Hess</v>
      </c>
      <c r="C224" t="s">
        <v>948</v>
      </c>
      <c r="D224" t="s">
        <v>204</v>
      </c>
      <c r="E224" t="s">
        <v>949</v>
      </c>
      <c r="F224" t="s">
        <v>26</v>
      </c>
      <c r="G224" t="s">
        <v>27</v>
      </c>
      <c r="H224">
        <v>24</v>
      </c>
      <c r="I224" t="s">
        <v>265</v>
      </c>
      <c r="J224">
        <v>375955</v>
      </c>
      <c r="K224">
        <v>98</v>
      </c>
      <c r="L224">
        <v>98</v>
      </c>
      <c r="M224">
        <v>23</v>
      </c>
      <c r="N224">
        <v>33</v>
      </c>
      <c r="O224">
        <v>42</v>
      </c>
      <c r="P224">
        <v>0</v>
      </c>
      <c r="Q224">
        <v>186</v>
      </c>
      <c r="R224">
        <v>92.5</v>
      </c>
      <c r="S224">
        <v>42.9</v>
      </c>
      <c r="T224">
        <v>49.7</v>
      </c>
      <c r="U224" t="s">
        <v>950</v>
      </c>
      <c r="V224">
        <f>2*SUMIF('Sponsorship Bills'!G:G,'House Detail'!J224,'Sponsorship Bills'!I:I)</f>
        <v>0</v>
      </c>
      <c r="W224">
        <f>0.5*SUMIF('Sponsorship Bills'!H:H,"*"&amp;'House Detail'!J224&amp;"*",'Sponsorship Bills'!I:I)</f>
        <v>0.5</v>
      </c>
      <c r="X224">
        <f t="shared" si="16"/>
        <v>0.5</v>
      </c>
      <c r="Y224">
        <f t="shared" si="17"/>
        <v>0.3</v>
      </c>
      <c r="Z224">
        <f t="shared" si="18"/>
        <v>50</v>
      </c>
      <c r="AA224" t="s">
        <v>746</v>
      </c>
      <c r="AB224" s="6" t="str">
        <f t="shared" si="19"/>
        <v>http://gcm.io/Legislator/375955</v>
      </c>
    </row>
    <row r="225" spans="1:28" ht="15">
      <c r="A225" t="s">
        <v>951</v>
      </c>
      <c r="B225" t="str">
        <f t="shared" si="15"/>
        <v>Shem Kellogg</v>
      </c>
      <c r="C225" t="s">
        <v>952</v>
      </c>
      <c r="D225" t="s">
        <v>953</v>
      </c>
      <c r="E225" t="s">
        <v>954</v>
      </c>
      <c r="F225" t="s">
        <v>26</v>
      </c>
      <c r="G225" t="s">
        <v>34</v>
      </c>
      <c r="H225">
        <v>14</v>
      </c>
      <c r="I225" t="s">
        <v>862</v>
      </c>
      <c r="J225">
        <v>377242</v>
      </c>
      <c r="K225">
        <v>98</v>
      </c>
      <c r="L225">
        <v>98</v>
      </c>
      <c r="M225">
        <v>0</v>
      </c>
      <c r="N225">
        <v>0</v>
      </c>
      <c r="O225">
        <v>98</v>
      </c>
      <c r="P225">
        <v>0</v>
      </c>
      <c r="Q225">
        <v>186</v>
      </c>
      <c r="R225">
        <v>93</v>
      </c>
      <c r="S225">
        <v>100</v>
      </c>
      <c r="T225">
        <v>50</v>
      </c>
      <c r="U225" t="s">
        <v>424</v>
      </c>
      <c r="V225">
        <f>2*SUMIF('Sponsorship Bills'!G:G,'House Detail'!J225,'Sponsorship Bills'!I:I)</f>
        <v>0</v>
      </c>
      <c r="W225">
        <f>0.5*SUMIF('Sponsorship Bills'!H:H,"*"&amp;'House Detail'!J225&amp;"*",'Sponsorship Bills'!I:I)</f>
        <v>0</v>
      </c>
      <c r="X225">
        <f t="shared" si="16"/>
        <v>0</v>
      </c>
      <c r="Y225">
        <f t="shared" si="17"/>
        <v>0</v>
      </c>
      <c r="Z225">
        <f t="shared" si="18"/>
        <v>50</v>
      </c>
      <c r="AA225" t="s">
        <v>424</v>
      </c>
      <c r="AB225" s="6" t="str">
        <f t="shared" si="19"/>
        <v>http://gcm.io/Legislator/377242</v>
      </c>
    </row>
    <row r="226" spans="1:28" ht="15">
      <c r="A226" t="s">
        <v>955</v>
      </c>
      <c r="B226" t="str">
        <f t="shared" si="15"/>
        <v>Anne Priestley</v>
      </c>
      <c r="C226" t="s">
        <v>956</v>
      </c>
      <c r="D226" t="s">
        <v>957</v>
      </c>
      <c r="E226" t="s">
        <v>958</v>
      </c>
      <c r="F226" t="s">
        <v>26</v>
      </c>
      <c r="G226" t="s">
        <v>34</v>
      </c>
      <c r="H226">
        <v>8</v>
      </c>
      <c r="I226" t="s">
        <v>551</v>
      </c>
      <c r="J226">
        <v>376266</v>
      </c>
      <c r="K226">
        <v>98</v>
      </c>
      <c r="L226">
        <v>98</v>
      </c>
      <c r="M226">
        <v>0</v>
      </c>
      <c r="N226">
        <v>0</v>
      </c>
      <c r="O226">
        <v>98</v>
      </c>
      <c r="P226">
        <v>0</v>
      </c>
      <c r="Q226">
        <v>186</v>
      </c>
      <c r="R226">
        <v>93</v>
      </c>
      <c r="S226">
        <v>100</v>
      </c>
      <c r="T226">
        <v>50</v>
      </c>
      <c r="U226" t="s">
        <v>424</v>
      </c>
      <c r="V226">
        <f>2*SUMIF('Sponsorship Bills'!G:G,'House Detail'!J226,'Sponsorship Bills'!I:I)</f>
        <v>0</v>
      </c>
      <c r="W226">
        <f>0.5*SUMIF('Sponsorship Bills'!H:H,"*"&amp;'House Detail'!J226&amp;"*",'Sponsorship Bills'!I:I)</f>
        <v>0</v>
      </c>
      <c r="X226">
        <f t="shared" si="16"/>
        <v>0</v>
      </c>
      <c r="Y226">
        <f t="shared" si="17"/>
        <v>0</v>
      </c>
      <c r="Z226">
        <f t="shared" si="18"/>
        <v>50</v>
      </c>
      <c r="AA226" t="s">
        <v>424</v>
      </c>
      <c r="AB226" s="6" t="str">
        <f t="shared" si="19"/>
        <v>http://gcm.io/Legislator/376266</v>
      </c>
    </row>
    <row r="227" spans="1:28" ht="15">
      <c r="A227" t="s">
        <v>959</v>
      </c>
      <c r="B227" t="str">
        <f t="shared" si="15"/>
        <v>Ted Rokas</v>
      </c>
      <c r="C227" t="s">
        <v>960</v>
      </c>
      <c r="D227" t="s">
        <v>492</v>
      </c>
      <c r="E227" t="s">
        <v>961</v>
      </c>
      <c r="F227" t="s">
        <v>474</v>
      </c>
      <c r="G227" t="s">
        <v>41</v>
      </c>
      <c r="H227">
        <v>12</v>
      </c>
      <c r="I227" t="s">
        <v>621</v>
      </c>
      <c r="J227">
        <v>376857</v>
      </c>
      <c r="K227">
        <v>98</v>
      </c>
      <c r="L227">
        <v>98</v>
      </c>
      <c r="M227">
        <v>0</v>
      </c>
      <c r="N227">
        <v>0</v>
      </c>
      <c r="O227">
        <v>98</v>
      </c>
      <c r="P227">
        <v>0</v>
      </c>
      <c r="Q227">
        <v>186</v>
      </c>
      <c r="R227">
        <v>93</v>
      </c>
      <c r="S227">
        <v>100</v>
      </c>
      <c r="T227">
        <v>50</v>
      </c>
      <c r="U227" t="s">
        <v>424</v>
      </c>
      <c r="V227">
        <f>2*SUMIF('Sponsorship Bills'!G:G,'House Detail'!J227,'Sponsorship Bills'!I:I)</f>
        <v>0</v>
      </c>
      <c r="W227">
        <f>0.5*SUMIF('Sponsorship Bills'!H:H,"*"&amp;'House Detail'!J227&amp;"*",'Sponsorship Bills'!I:I)</f>
        <v>0</v>
      </c>
      <c r="X227">
        <f t="shared" si="16"/>
        <v>0</v>
      </c>
      <c r="Y227">
        <f t="shared" si="17"/>
        <v>0</v>
      </c>
      <c r="Z227">
        <f t="shared" si="18"/>
        <v>50</v>
      </c>
      <c r="AA227" t="s">
        <v>424</v>
      </c>
      <c r="AB227" s="6" t="str">
        <f t="shared" si="19"/>
        <v>http://gcm.io/Legislator/376857</v>
      </c>
    </row>
    <row r="228" spans="1:28" ht="15">
      <c r="A228" t="s">
        <v>962</v>
      </c>
      <c r="B228" t="str">
        <f t="shared" si="15"/>
        <v>Herbert Richardson</v>
      </c>
      <c r="C228" t="s">
        <v>963</v>
      </c>
      <c r="D228" t="s">
        <v>281</v>
      </c>
      <c r="E228" t="s">
        <v>964</v>
      </c>
      <c r="F228" t="s">
        <v>26</v>
      </c>
      <c r="G228" t="s">
        <v>226</v>
      </c>
      <c r="H228">
        <v>4</v>
      </c>
      <c r="I228" t="s">
        <v>965</v>
      </c>
      <c r="J228">
        <v>376514</v>
      </c>
      <c r="K228">
        <v>98</v>
      </c>
      <c r="L228">
        <v>98</v>
      </c>
      <c r="M228">
        <v>51</v>
      </c>
      <c r="N228">
        <v>38</v>
      </c>
      <c r="O228">
        <v>9</v>
      </c>
      <c r="P228">
        <v>0</v>
      </c>
      <c r="Q228">
        <v>186</v>
      </c>
      <c r="R228">
        <v>103.5</v>
      </c>
      <c r="S228">
        <v>9.2</v>
      </c>
      <c r="T228">
        <v>55.6</v>
      </c>
      <c r="U228" t="s">
        <v>746</v>
      </c>
      <c r="V228">
        <f>2*SUMIF('Sponsorship Bills'!G:G,'House Detail'!J228,'Sponsorship Bills'!I:I)</f>
        <v>0</v>
      </c>
      <c r="W228">
        <f>0.5*SUMIF('Sponsorship Bills'!H:H,"*"&amp;'House Detail'!J228&amp;"*",'Sponsorship Bills'!I:I)</f>
        <v>-11</v>
      </c>
      <c r="X228">
        <f t="shared" si="16"/>
        <v>-11</v>
      </c>
      <c r="Y228">
        <f t="shared" si="17"/>
        <v>-5.9</v>
      </c>
      <c r="Z228">
        <f t="shared" si="18"/>
        <v>49.7</v>
      </c>
      <c r="AA228" t="s">
        <v>950</v>
      </c>
      <c r="AB228" s="6" t="str">
        <f t="shared" si="19"/>
        <v>http://gcm.io/Legislator/376514</v>
      </c>
    </row>
    <row r="229" spans="1:28" ht="15">
      <c r="A229" t="s">
        <v>966</v>
      </c>
      <c r="B229" t="str">
        <f t="shared" si="15"/>
        <v>Gary Azarian</v>
      </c>
      <c r="C229" t="s">
        <v>967</v>
      </c>
      <c r="D229" t="s">
        <v>380</v>
      </c>
      <c r="E229" t="s">
        <v>968</v>
      </c>
      <c r="F229" t="s">
        <v>26</v>
      </c>
      <c r="G229" t="s">
        <v>34</v>
      </c>
      <c r="H229">
        <v>8</v>
      </c>
      <c r="I229" t="s">
        <v>551</v>
      </c>
      <c r="J229">
        <v>376901</v>
      </c>
      <c r="K229">
        <v>98</v>
      </c>
      <c r="L229">
        <v>98</v>
      </c>
      <c r="M229">
        <v>43</v>
      </c>
      <c r="N229">
        <v>45</v>
      </c>
      <c r="O229">
        <v>10</v>
      </c>
      <c r="P229">
        <v>0</v>
      </c>
      <c r="Q229">
        <v>186</v>
      </c>
      <c r="R229">
        <v>92</v>
      </c>
      <c r="S229">
        <v>10.2</v>
      </c>
      <c r="T229">
        <v>49.5</v>
      </c>
      <c r="U229" t="s">
        <v>950</v>
      </c>
      <c r="V229">
        <f>2*SUMIF('Sponsorship Bills'!G:G,'House Detail'!J229,'Sponsorship Bills'!I:I)</f>
        <v>0</v>
      </c>
      <c r="W229">
        <f>0.5*SUMIF('Sponsorship Bills'!H:H,"*"&amp;'House Detail'!J229&amp;"*",'Sponsorship Bills'!I:I)</f>
        <v>0</v>
      </c>
      <c r="X229">
        <f t="shared" si="16"/>
        <v>0</v>
      </c>
      <c r="Y229">
        <f t="shared" si="17"/>
        <v>0</v>
      </c>
      <c r="Z229">
        <f t="shared" si="18"/>
        <v>49.5</v>
      </c>
      <c r="AA229" t="s">
        <v>950</v>
      </c>
      <c r="AB229" s="6" t="str">
        <f t="shared" si="19"/>
        <v>http://gcm.io/Legislator/376901</v>
      </c>
    </row>
    <row r="230" spans="1:28" ht="15">
      <c r="A230" t="s">
        <v>969</v>
      </c>
      <c r="B230" t="str">
        <f t="shared" si="15"/>
        <v>Donald Flanders</v>
      </c>
      <c r="C230" t="s">
        <v>970</v>
      </c>
      <c r="D230" t="s">
        <v>584</v>
      </c>
      <c r="E230" t="s">
        <v>971</v>
      </c>
      <c r="F230" t="s">
        <v>26</v>
      </c>
      <c r="G230" t="s">
        <v>52</v>
      </c>
      <c r="H230">
        <v>3</v>
      </c>
      <c r="I230" t="s">
        <v>415</v>
      </c>
      <c r="J230">
        <v>376332</v>
      </c>
      <c r="K230">
        <v>98</v>
      </c>
      <c r="L230">
        <v>98</v>
      </c>
      <c r="M230">
        <v>45</v>
      </c>
      <c r="N230">
        <v>47</v>
      </c>
      <c r="O230">
        <v>6</v>
      </c>
      <c r="P230">
        <v>0</v>
      </c>
      <c r="Q230">
        <v>186</v>
      </c>
      <c r="R230">
        <v>93</v>
      </c>
      <c r="S230">
        <v>6.1</v>
      </c>
      <c r="T230">
        <v>50</v>
      </c>
      <c r="U230" t="s">
        <v>746</v>
      </c>
      <c r="V230">
        <f>2*SUMIF('Sponsorship Bills'!G:G,'House Detail'!J230,'Sponsorship Bills'!I:I)</f>
        <v>0</v>
      </c>
      <c r="W230">
        <f>0.5*SUMIF('Sponsorship Bills'!H:H,"*"&amp;'House Detail'!J230&amp;"*",'Sponsorship Bills'!I:I)</f>
        <v>-1.5</v>
      </c>
      <c r="X230">
        <f t="shared" si="16"/>
        <v>-1.5</v>
      </c>
      <c r="Y230">
        <f t="shared" si="17"/>
        <v>-0.8</v>
      </c>
      <c r="Z230">
        <f t="shared" si="18"/>
        <v>49.2</v>
      </c>
      <c r="AA230" t="s">
        <v>950</v>
      </c>
      <c r="AB230" s="6" t="str">
        <f t="shared" si="19"/>
        <v>http://gcm.io/Legislator/376332</v>
      </c>
    </row>
    <row r="231" spans="1:28" ht="15">
      <c r="A231" t="s">
        <v>972</v>
      </c>
      <c r="B231" t="str">
        <f t="shared" si="15"/>
        <v>Frank Kotowski</v>
      </c>
      <c r="C231" t="s">
        <v>973</v>
      </c>
      <c r="D231" t="s">
        <v>114</v>
      </c>
      <c r="E231" t="s">
        <v>974</v>
      </c>
      <c r="F231" t="s">
        <v>26</v>
      </c>
      <c r="G231" t="s">
        <v>27</v>
      </c>
      <c r="H231">
        <v>24</v>
      </c>
      <c r="I231" t="s">
        <v>265</v>
      </c>
      <c r="J231">
        <v>376831</v>
      </c>
      <c r="K231">
        <v>98</v>
      </c>
      <c r="L231">
        <v>98</v>
      </c>
      <c r="M231">
        <v>45</v>
      </c>
      <c r="N231">
        <v>45</v>
      </c>
      <c r="O231">
        <v>8</v>
      </c>
      <c r="P231">
        <v>0</v>
      </c>
      <c r="Q231">
        <v>186</v>
      </c>
      <c r="R231">
        <v>95.5</v>
      </c>
      <c r="S231">
        <v>8.2</v>
      </c>
      <c r="T231">
        <v>51.3</v>
      </c>
      <c r="U231" t="s">
        <v>746</v>
      </c>
      <c r="V231">
        <f>2*SUMIF('Sponsorship Bills'!G:G,'House Detail'!J231,'Sponsorship Bills'!I:I)</f>
        <v>0</v>
      </c>
      <c r="W231">
        <f>0.5*SUMIF('Sponsorship Bills'!H:H,"*"&amp;'House Detail'!J231&amp;"*",'Sponsorship Bills'!I:I)</f>
        <v>-4</v>
      </c>
      <c r="X231">
        <f t="shared" si="16"/>
        <v>-4</v>
      </c>
      <c r="Y231">
        <f t="shared" si="17"/>
        <v>-2.2</v>
      </c>
      <c r="Z231">
        <f t="shared" si="18"/>
        <v>49.099999999999994</v>
      </c>
      <c r="AA231" t="s">
        <v>950</v>
      </c>
      <c r="AB231" s="6" t="str">
        <f t="shared" si="19"/>
        <v>http://gcm.io/Legislator/376831</v>
      </c>
    </row>
    <row r="232" spans="1:28" ht="15">
      <c r="A232" t="s">
        <v>975</v>
      </c>
      <c r="B232" t="str">
        <f t="shared" si="15"/>
        <v>Joseph Hagan</v>
      </c>
      <c r="C232" t="s">
        <v>976</v>
      </c>
      <c r="D232" t="s">
        <v>56</v>
      </c>
      <c r="E232" t="s">
        <v>977</v>
      </c>
      <c r="F232" t="s">
        <v>26</v>
      </c>
      <c r="G232" t="s">
        <v>34</v>
      </c>
      <c r="H232">
        <v>4</v>
      </c>
      <c r="I232" t="s">
        <v>111</v>
      </c>
      <c r="J232">
        <v>376819</v>
      </c>
      <c r="K232">
        <v>98</v>
      </c>
      <c r="L232">
        <v>98</v>
      </c>
      <c r="M232">
        <v>21</v>
      </c>
      <c r="N232">
        <v>20</v>
      </c>
      <c r="O232">
        <v>57</v>
      </c>
      <c r="P232">
        <v>0</v>
      </c>
      <c r="Q232">
        <v>186</v>
      </c>
      <c r="R232">
        <v>97</v>
      </c>
      <c r="S232">
        <v>58.2</v>
      </c>
      <c r="T232">
        <v>52.2</v>
      </c>
      <c r="U232" t="s">
        <v>424</v>
      </c>
      <c r="V232">
        <f>2*SUMIF('Sponsorship Bills'!G:G,'House Detail'!J232,'Sponsorship Bills'!I:I)</f>
        <v>0</v>
      </c>
      <c r="W232">
        <f>0.5*SUMIF('Sponsorship Bills'!H:H,"*"&amp;'House Detail'!J232&amp;"*",'Sponsorship Bills'!I:I)</f>
        <v>-6</v>
      </c>
      <c r="X232">
        <f t="shared" si="16"/>
        <v>-6</v>
      </c>
      <c r="Y232">
        <f t="shared" si="17"/>
        <v>-3.2</v>
      </c>
      <c r="Z232">
        <f t="shared" si="18"/>
        <v>49</v>
      </c>
      <c r="AA232" t="s">
        <v>424</v>
      </c>
      <c r="AB232" s="6" t="str">
        <f t="shared" si="19"/>
        <v>http://gcm.io/Legislator/376819</v>
      </c>
    </row>
    <row r="233" spans="1:28" ht="15">
      <c r="A233" t="s">
        <v>978</v>
      </c>
      <c r="B233" t="str">
        <f t="shared" si="15"/>
        <v>Shawn Jasper</v>
      </c>
      <c r="C233" t="s">
        <v>979</v>
      </c>
      <c r="D233" t="s">
        <v>639</v>
      </c>
      <c r="E233" t="s">
        <v>980</v>
      </c>
      <c r="F233" t="s">
        <v>26</v>
      </c>
      <c r="G233" t="s">
        <v>41</v>
      </c>
      <c r="H233">
        <v>37</v>
      </c>
      <c r="I233" t="s">
        <v>211</v>
      </c>
      <c r="J233">
        <v>373332</v>
      </c>
      <c r="K233">
        <v>98</v>
      </c>
      <c r="L233">
        <v>98</v>
      </c>
      <c r="M233">
        <v>0</v>
      </c>
      <c r="N233">
        <v>2</v>
      </c>
      <c r="O233">
        <v>18</v>
      </c>
      <c r="P233">
        <v>78</v>
      </c>
      <c r="Q233">
        <v>186</v>
      </c>
      <c r="R233">
        <v>89.5</v>
      </c>
      <c r="S233">
        <v>18.4</v>
      </c>
      <c r="T233">
        <v>48.1</v>
      </c>
      <c r="U233" t="s">
        <v>981</v>
      </c>
      <c r="V233">
        <f>2*SUMIF('Sponsorship Bills'!G:G,'House Detail'!J233,'Sponsorship Bills'!I:I)</f>
        <v>0</v>
      </c>
      <c r="W233">
        <f>0.5*SUMIF('Sponsorship Bills'!H:H,"*"&amp;'House Detail'!J233&amp;"*",'Sponsorship Bills'!I:I)</f>
        <v>0</v>
      </c>
      <c r="X233">
        <f t="shared" si="16"/>
        <v>0</v>
      </c>
      <c r="Y233">
        <f t="shared" si="17"/>
        <v>0</v>
      </c>
      <c r="Z233">
        <f t="shared" si="18"/>
        <v>48.1</v>
      </c>
      <c r="AA233" t="s">
        <v>981</v>
      </c>
      <c r="AB233" s="6" t="str">
        <f t="shared" si="19"/>
        <v>http://gcm.io/Legislator/373332</v>
      </c>
    </row>
    <row r="234" spans="1:28" ht="15">
      <c r="A234" t="s">
        <v>982</v>
      </c>
      <c r="B234" t="str">
        <f t="shared" si="15"/>
        <v>Dennis Fields</v>
      </c>
      <c r="C234" t="s">
        <v>983</v>
      </c>
      <c r="D234" t="s">
        <v>367</v>
      </c>
      <c r="E234" t="s">
        <v>984</v>
      </c>
      <c r="F234" t="s">
        <v>26</v>
      </c>
      <c r="G234" t="s">
        <v>52</v>
      </c>
      <c r="H234">
        <v>4</v>
      </c>
      <c r="I234" t="s">
        <v>555</v>
      </c>
      <c r="J234">
        <v>369207</v>
      </c>
      <c r="K234">
        <v>98</v>
      </c>
      <c r="L234">
        <v>98</v>
      </c>
      <c r="M234">
        <v>47</v>
      </c>
      <c r="N234">
        <v>51</v>
      </c>
      <c r="O234">
        <v>0</v>
      </c>
      <c r="P234">
        <v>0</v>
      </c>
      <c r="Q234">
        <v>186</v>
      </c>
      <c r="R234">
        <v>89</v>
      </c>
      <c r="S234">
        <v>0</v>
      </c>
      <c r="T234">
        <v>47.8</v>
      </c>
      <c r="U234" t="s">
        <v>950</v>
      </c>
      <c r="V234">
        <f>2*SUMIF('Sponsorship Bills'!G:G,'House Detail'!J234,'Sponsorship Bills'!I:I)</f>
        <v>0</v>
      </c>
      <c r="W234">
        <f>0.5*SUMIF('Sponsorship Bills'!H:H,"*"&amp;'House Detail'!J234&amp;"*",'Sponsorship Bills'!I:I)</f>
        <v>0</v>
      </c>
      <c r="X234">
        <f t="shared" si="16"/>
        <v>0</v>
      </c>
      <c r="Y234">
        <f t="shared" si="17"/>
        <v>0</v>
      </c>
      <c r="Z234">
        <f t="shared" si="18"/>
        <v>47.8</v>
      </c>
      <c r="AA234" t="s">
        <v>950</v>
      </c>
      <c r="AB234" s="6" t="str">
        <f t="shared" si="19"/>
        <v>http://gcm.io/Legislator/369207</v>
      </c>
    </row>
    <row r="235" spans="1:28" ht="15">
      <c r="A235" t="s">
        <v>985</v>
      </c>
      <c r="B235" t="str">
        <f t="shared" si="15"/>
        <v>Chris Brown</v>
      </c>
      <c r="C235" t="s">
        <v>986</v>
      </c>
      <c r="D235" t="s">
        <v>167</v>
      </c>
      <c r="E235" t="s">
        <v>663</v>
      </c>
      <c r="F235" t="s">
        <v>474</v>
      </c>
      <c r="G235" t="s">
        <v>64</v>
      </c>
      <c r="H235">
        <v>12</v>
      </c>
      <c r="I235" t="s">
        <v>987</v>
      </c>
      <c r="J235">
        <v>377285</v>
      </c>
      <c r="K235">
        <v>98</v>
      </c>
      <c r="L235">
        <v>98</v>
      </c>
      <c r="M235">
        <v>3</v>
      </c>
      <c r="N235">
        <v>8</v>
      </c>
      <c r="O235">
        <v>87</v>
      </c>
      <c r="P235">
        <v>0</v>
      </c>
      <c r="Q235">
        <v>186</v>
      </c>
      <c r="R235">
        <v>88.5</v>
      </c>
      <c r="S235">
        <v>88.8</v>
      </c>
      <c r="T235">
        <v>47.6</v>
      </c>
      <c r="U235" t="s">
        <v>424</v>
      </c>
      <c r="V235">
        <f>2*SUMIF('Sponsorship Bills'!G:G,'House Detail'!J235,'Sponsorship Bills'!I:I)</f>
        <v>0</v>
      </c>
      <c r="W235">
        <f>0.5*SUMIF('Sponsorship Bills'!H:H,"*"&amp;'House Detail'!J235&amp;"*",'Sponsorship Bills'!I:I)</f>
        <v>0</v>
      </c>
      <c r="X235">
        <f t="shared" si="16"/>
        <v>0</v>
      </c>
      <c r="Y235">
        <f t="shared" si="17"/>
        <v>0</v>
      </c>
      <c r="Z235">
        <f t="shared" si="18"/>
        <v>47.6</v>
      </c>
      <c r="AA235" t="s">
        <v>424</v>
      </c>
      <c r="AB235" s="6" t="str">
        <f t="shared" si="19"/>
        <v>http://gcm.io/Legislator/377285</v>
      </c>
    </row>
    <row r="236" spans="1:28" ht="15">
      <c r="A236" t="s">
        <v>988</v>
      </c>
      <c r="B236" t="str">
        <f t="shared" si="15"/>
        <v>Karen Umberger</v>
      </c>
      <c r="C236" t="s">
        <v>989</v>
      </c>
      <c r="D236" t="s">
        <v>990</v>
      </c>
      <c r="E236" t="s">
        <v>991</v>
      </c>
      <c r="F236" t="s">
        <v>26</v>
      </c>
      <c r="G236" t="s">
        <v>96</v>
      </c>
      <c r="H236">
        <v>2</v>
      </c>
      <c r="I236" t="s">
        <v>578</v>
      </c>
      <c r="J236">
        <v>376879</v>
      </c>
      <c r="K236">
        <v>98</v>
      </c>
      <c r="L236">
        <v>98</v>
      </c>
      <c r="M236">
        <v>50</v>
      </c>
      <c r="N236">
        <v>46</v>
      </c>
      <c r="O236">
        <v>2</v>
      </c>
      <c r="P236">
        <v>0</v>
      </c>
      <c r="Q236">
        <v>186</v>
      </c>
      <c r="R236">
        <v>97</v>
      </c>
      <c r="S236">
        <v>2</v>
      </c>
      <c r="T236">
        <v>52.2</v>
      </c>
      <c r="U236" t="s">
        <v>746</v>
      </c>
      <c r="V236">
        <f>2*SUMIF('Sponsorship Bills'!G:G,'House Detail'!J236,'Sponsorship Bills'!I:I)</f>
        <v>0</v>
      </c>
      <c r="W236">
        <f>0.5*SUMIF('Sponsorship Bills'!H:H,"*"&amp;'House Detail'!J236&amp;"*",'Sponsorship Bills'!I:I)</f>
        <v>-8.5</v>
      </c>
      <c r="X236">
        <f t="shared" si="16"/>
        <v>-8.5</v>
      </c>
      <c r="Y236">
        <f t="shared" si="17"/>
        <v>-4.6</v>
      </c>
      <c r="Z236">
        <f t="shared" si="18"/>
        <v>47.6</v>
      </c>
      <c r="AA236" t="s">
        <v>950</v>
      </c>
      <c r="AB236" s="6" t="str">
        <f t="shared" si="19"/>
        <v>http://gcm.io/Legislator/376879</v>
      </c>
    </row>
    <row r="237" spans="1:28" ht="15">
      <c r="A237" t="s">
        <v>992</v>
      </c>
      <c r="B237" t="str">
        <f t="shared" si="15"/>
        <v>Carolyn Gargasz</v>
      </c>
      <c r="C237" t="s">
        <v>993</v>
      </c>
      <c r="D237" t="s">
        <v>461</v>
      </c>
      <c r="E237" t="s">
        <v>994</v>
      </c>
      <c r="F237" t="s">
        <v>26</v>
      </c>
      <c r="G237" t="s">
        <v>41</v>
      </c>
      <c r="H237">
        <v>27</v>
      </c>
      <c r="I237" t="s">
        <v>571</v>
      </c>
      <c r="J237">
        <v>376336</v>
      </c>
      <c r="K237">
        <v>98</v>
      </c>
      <c r="L237">
        <v>98</v>
      </c>
      <c r="M237">
        <v>17</v>
      </c>
      <c r="N237">
        <v>21</v>
      </c>
      <c r="O237">
        <v>60</v>
      </c>
      <c r="P237">
        <v>0</v>
      </c>
      <c r="Q237">
        <v>186</v>
      </c>
      <c r="R237">
        <v>88</v>
      </c>
      <c r="S237">
        <v>61.2</v>
      </c>
      <c r="T237">
        <v>47.3</v>
      </c>
      <c r="U237" t="s">
        <v>424</v>
      </c>
      <c r="V237">
        <f>2*SUMIF('Sponsorship Bills'!G:G,'House Detail'!J237,'Sponsorship Bills'!I:I)</f>
        <v>0</v>
      </c>
      <c r="W237">
        <f>0.5*SUMIF('Sponsorship Bills'!H:H,"*"&amp;'House Detail'!J237&amp;"*",'Sponsorship Bills'!I:I)</f>
        <v>0</v>
      </c>
      <c r="X237">
        <f t="shared" si="16"/>
        <v>0</v>
      </c>
      <c r="Y237">
        <f t="shared" si="17"/>
        <v>0</v>
      </c>
      <c r="Z237">
        <f t="shared" si="18"/>
        <v>47.3</v>
      </c>
      <c r="AA237" t="s">
        <v>424</v>
      </c>
      <c r="AB237" s="6" t="str">
        <f t="shared" si="19"/>
        <v>http://gcm.io/Legislator/376336</v>
      </c>
    </row>
    <row r="238" spans="1:28" ht="15">
      <c r="A238" t="s">
        <v>995</v>
      </c>
      <c r="B238" t="str">
        <f t="shared" si="15"/>
        <v>Marcia Moody</v>
      </c>
      <c r="C238" t="s">
        <v>996</v>
      </c>
      <c r="D238" t="s">
        <v>997</v>
      </c>
      <c r="E238" t="s">
        <v>998</v>
      </c>
      <c r="F238" t="s">
        <v>474</v>
      </c>
      <c r="G238" t="s">
        <v>34</v>
      </c>
      <c r="H238">
        <v>17</v>
      </c>
      <c r="I238" t="s">
        <v>270</v>
      </c>
      <c r="J238">
        <v>376605</v>
      </c>
      <c r="K238">
        <v>92</v>
      </c>
      <c r="L238">
        <v>98</v>
      </c>
      <c r="M238">
        <v>2</v>
      </c>
      <c r="N238">
        <v>9</v>
      </c>
      <c r="O238">
        <v>81</v>
      </c>
      <c r="P238">
        <v>0</v>
      </c>
      <c r="Q238">
        <v>174</v>
      </c>
      <c r="R238">
        <v>81.5</v>
      </c>
      <c r="S238">
        <v>88.8</v>
      </c>
      <c r="T238">
        <v>46.8</v>
      </c>
      <c r="U238" t="s">
        <v>424</v>
      </c>
      <c r="V238">
        <f>2*SUMIF('Sponsorship Bills'!G:G,'House Detail'!J238,'Sponsorship Bills'!I:I)</f>
        <v>0</v>
      </c>
      <c r="W238">
        <f>0.5*SUMIF('Sponsorship Bills'!H:H,"*"&amp;'House Detail'!J238&amp;"*",'Sponsorship Bills'!I:I)</f>
        <v>-1</v>
      </c>
      <c r="X238">
        <f t="shared" si="16"/>
        <v>-1</v>
      </c>
      <c r="Y238">
        <f t="shared" si="17"/>
        <v>-0.5</v>
      </c>
      <c r="Z238">
        <f t="shared" si="18"/>
        <v>46.3</v>
      </c>
      <c r="AA238" t="s">
        <v>424</v>
      </c>
      <c r="AB238" s="6" t="str">
        <f t="shared" si="19"/>
        <v>http://gcm.io/Legislator/376605</v>
      </c>
    </row>
    <row r="239" spans="1:28" ht="15">
      <c r="A239" t="s">
        <v>999</v>
      </c>
      <c r="B239" t="str">
        <f t="shared" si="15"/>
        <v>Richard Hinch</v>
      </c>
      <c r="C239" t="s">
        <v>1000</v>
      </c>
      <c r="D239" t="s">
        <v>263</v>
      </c>
      <c r="E239" t="s">
        <v>1001</v>
      </c>
      <c r="F239" t="s">
        <v>26</v>
      </c>
      <c r="G239" t="s">
        <v>41</v>
      </c>
      <c r="H239">
        <v>21</v>
      </c>
      <c r="I239" t="s">
        <v>155</v>
      </c>
      <c r="J239">
        <v>376823</v>
      </c>
      <c r="K239">
        <v>98</v>
      </c>
      <c r="L239">
        <v>98</v>
      </c>
      <c r="M239">
        <v>50</v>
      </c>
      <c r="N239">
        <v>48</v>
      </c>
      <c r="O239">
        <v>0</v>
      </c>
      <c r="P239">
        <v>0</v>
      </c>
      <c r="Q239">
        <v>186</v>
      </c>
      <c r="R239">
        <v>96</v>
      </c>
      <c r="S239">
        <v>0</v>
      </c>
      <c r="T239">
        <v>51.6</v>
      </c>
      <c r="U239" t="s">
        <v>746</v>
      </c>
      <c r="V239">
        <f>2*SUMIF('Sponsorship Bills'!G:G,'House Detail'!J239,'Sponsorship Bills'!I:I)</f>
        <v>-10</v>
      </c>
      <c r="W239">
        <f>0.5*SUMIF('Sponsorship Bills'!H:H,"*"&amp;'House Detail'!J239&amp;"*",'Sponsorship Bills'!I:I)</f>
        <v>-2.5</v>
      </c>
      <c r="X239">
        <f t="shared" si="16"/>
        <v>-12.5</v>
      </c>
      <c r="Y239">
        <f t="shared" si="17"/>
        <v>-6.7</v>
      </c>
      <c r="Z239">
        <f t="shared" si="18"/>
        <v>44.9</v>
      </c>
      <c r="AA239" t="s">
        <v>950</v>
      </c>
      <c r="AB239" s="6" t="str">
        <f t="shared" si="19"/>
        <v>http://gcm.io/Legislator/376823</v>
      </c>
    </row>
    <row r="240" spans="1:28" ht="15">
      <c r="A240" t="s">
        <v>1002</v>
      </c>
      <c r="B240" t="str">
        <f t="shared" si="15"/>
        <v>David Kidder</v>
      </c>
      <c r="C240" t="s">
        <v>1003</v>
      </c>
      <c r="D240" t="s">
        <v>204</v>
      </c>
      <c r="E240" t="s">
        <v>1004</v>
      </c>
      <c r="F240" t="s">
        <v>26</v>
      </c>
      <c r="G240" t="s">
        <v>27</v>
      </c>
      <c r="H240">
        <v>5</v>
      </c>
      <c r="I240" t="s">
        <v>1005</v>
      </c>
      <c r="J240">
        <v>376591</v>
      </c>
      <c r="K240">
        <v>98</v>
      </c>
      <c r="L240">
        <v>98</v>
      </c>
      <c r="M240">
        <v>29</v>
      </c>
      <c r="N240">
        <v>38</v>
      </c>
      <c r="O240">
        <v>31</v>
      </c>
      <c r="P240">
        <v>0</v>
      </c>
      <c r="Q240">
        <v>186</v>
      </c>
      <c r="R240">
        <v>83.5</v>
      </c>
      <c r="S240">
        <v>31.6</v>
      </c>
      <c r="T240">
        <v>44.9</v>
      </c>
      <c r="U240" t="s">
        <v>950</v>
      </c>
      <c r="V240">
        <f>2*SUMIF('Sponsorship Bills'!G:G,'House Detail'!J240,'Sponsorship Bills'!I:I)</f>
        <v>0</v>
      </c>
      <c r="W240">
        <f>0.5*SUMIF('Sponsorship Bills'!H:H,"*"&amp;'House Detail'!J240&amp;"*",'Sponsorship Bills'!I:I)</f>
        <v>-0.5</v>
      </c>
      <c r="X240">
        <f t="shared" si="16"/>
        <v>-0.5</v>
      </c>
      <c r="Y240">
        <f t="shared" si="17"/>
        <v>-0.3</v>
      </c>
      <c r="Z240">
        <f t="shared" si="18"/>
        <v>44.6</v>
      </c>
      <c r="AA240" t="s">
        <v>950</v>
      </c>
      <c r="AB240" s="6" t="str">
        <f t="shared" si="19"/>
        <v>http://gcm.io/Legislator/376591</v>
      </c>
    </row>
    <row r="241" spans="1:28" ht="15">
      <c r="A241" t="s">
        <v>1006</v>
      </c>
      <c r="B241" t="str">
        <f t="shared" si="15"/>
        <v>Karel Crawford</v>
      </c>
      <c r="C241" t="s">
        <v>1007</v>
      </c>
      <c r="D241" t="s">
        <v>1008</v>
      </c>
      <c r="E241" t="s">
        <v>1009</v>
      </c>
      <c r="F241" t="s">
        <v>26</v>
      </c>
      <c r="G241" t="s">
        <v>96</v>
      </c>
      <c r="H241">
        <v>4</v>
      </c>
      <c r="I241" t="s">
        <v>499</v>
      </c>
      <c r="J241">
        <v>377087</v>
      </c>
      <c r="K241">
        <v>98</v>
      </c>
      <c r="L241">
        <v>98</v>
      </c>
      <c r="M241">
        <v>19</v>
      </c>
      <c r="N241">
        <v>32</v>
      </c>
      <c r="O241">
        <v>47</v>
      </c>
      <c r="P241">
        <v>0</v>
      </c>
      <c r="Q241">
        <v>186</v>
      </c>
      <c r="R241">
        <v>83.5</v>
      </c>
      <c r="S241">
        <v>48</v>
      </c>
      <c r="T241">
        <v>44.9</v>
      </c>
      <c r="U241" t="s">
        <v>950</v>
      </c>
      <c r="V241">
        <f>2*SUMIF('Sponsorship Bills'!G:G,'House Detail'!J241,'Sponsorship Bills'!I:I)</f>
        <v>0</v>
      </c>
      <c r="W241">
        <f>0.5*SUMIF('Sponsorship Bills'!H:H,"*"&amp;'House Detail'!J241&amp;"*",'Sponsorship Bills'!I:I)</f>
        <v>-1</v>
      </c>
      <c r="X241">
        <f t="shared" si="16"/>
        <v>-1</v>
      </c>
      <c r="Y241">
        <f t="shared" si="17"/>
        <v>-0.5</v>
      </c>
      <c r="Z241">
        <f t="shared" si="18"/>
        <v>44.4</v>
      </c>
      <c r="AA241" t="s">
        <v>950</v>
      </c>
      <c r="AB241" s="6" t="str">
        <f t="shared" si="19"/>
        <v>http://gcm.io/Legislator/377087</v>
      </c>
    </row>
    <row r="242" spans="1:28" ht="15">
      <c r="A242" t="s">
        <v>1010</v>
      </c>
      <c r="B242" t="str">
        <f t="shared" si="15"/>
        <v>David Pierce</v>
      </c>
      <c r="C242" t="s">
        <v>1011</v>
      </c>
      <c r="D242" t="s">
        <v>204</v>
      </c>
      <c r="E242" t="s">
        <v>1012</v>
      </c>
      <c r="F242" t="s">
        <v>26</v>
      </c>
      <c r="G242" t="s">
        <v>41</v>
      </c>
      <c r="H242">
        <v>6</v>
      </c>
      <c r="I242" t="s">
        <v>221</v>
      </c>
      <c r="J242">
        <v>377256</v>
      </c>
      <c r="K242">
        <v>98</v>
      </c>
      <c r="L242">
        <v>98</v>
      </c>
      <c r="M242">
        <v>43</v>
      </c>
      <c r="N242">
        <v>55</v>
      </c>
      <c r="O242">
        <v>0</v>
      </c>
      <c r="P242">
        <v>0</v>
      </c>
      <c r="Q242">
        <v>186</v>
      </c>
      <c r="R242">
        <v>82</v>
      </c>
      <c r="S242">
        <v>0</v>
      </c>
      <c r="T242">
        <v>44.1</v>
      </c>
      <c r="U242" t="s">
        <v>950</v>
      </c>
      <c r="V242">
        <f>2*SUMIF('Sponsorship Bills'!G:G,'House Detail'!J242,'Sponsorship Bills'!I:I)</f>
        <v>0</v>
      </c>
      <c r="W242">
        <f>0.5*SUMIF('Sponsorship Bills'!H:H,"*"&amp;'House Detail'!J242&amp;"*",'Sponsorship Bills'!I:I)</f>
        <v>0</v>
      </c>
      <c r="X242">
        <f t="shared" si="16"/>
        <v>0</v>
      </c>
      <c r="Y242">
        <f t="shared" si="17"/>
        <v>0</v>
      </c>
      <c r="Z242">
        <f t="shared" si="18"/>
        <v>44.1</v>
      </c>
      <c r="AA242" t="s">
        <v>950</v>
      </c>
      <c r="AB242" s="6" t="str">
        <f t="shared" si="19"/>
        <v>http://gcm.io/Legislator/377256</v>
      </c>
    </row>
    <row r="243" spans="1:28" ht="15">
      <c r="A243" t="s">
        <v>1013</v>
      </c>
      <c r="B243" t="str">
        <f t="shared" si="15"/>
        <v>Charlene Takesian</v>
      </c>
      <c r="C243" t="s">
        <v>1014</v>
      </c>
      <c r="D243" t="s">
        <v>1015</v>
      </c>
      <c r="E243" t="s">
        <v>1016</v>
      </c>
      <c r="F243" t="s">
        <v>26</v>
      </c>
      <c r="G243" t="s">
        <v>41</v>
      </c>
      <c r="H243">
        <v>37</v>
      </c>
      <c r="I243" t="s">
        <v>211</v>
      </c>
      <c r="J243">
        <v>377178</v>
      </c>
      <c r="K243">
        <v>98</v>
      </c>
      <c r="L243">
        <v>98</v>
      </c>
      <c r="M243">
        <v>41</v>
      </c>
      <c r="N243">
        <v>52</v>
      </c>
      <c r="O243">
        <v>5</v>
      </c>
      <c r="P243">
        <v>0</v>
      </c>
      <c r="Q243">
        <v>186</v>
      </c>
      <c r="R243">
        <v>82</v>
      </c>
      <c r="S243">
        <v>5.1</v>
      </c>
      <c r="T243">
        <v>44.1</v>
      </c>
      <c r="U243" t="s">
        <v>950</v>
      </c>
      <c r="V243">
        <f>2*SUMIF('Sponsorship Bills'!G:G,'House Detail'!J243,'Sponsorship Bills'!I:I)</f>
        <v>0</v>
      </c>
      <c r="W243">
        <f>0.5*SUMIF('Sponsorship Bills'!H:H,"*"&amp;'House Detail'!J243&amp;"*",'Sponsorship Bills'!I:I)</f>
        <v>0</v>
      </c>
      <c r="X243">
        <f t="shared" si="16"/>
        <v>0</v>
      </c>
      <c r="Y243">
        <f t="shared" si="17"/>
        <v>0</v>
      </c>
      <c r="Z243">
        <f t="shared" si="18"/>
        <v>44.1</v>
      </c>
      <c r="AA243" t="s">
        <v>950</v>
      </c>
      <c r="AB243" s="6" t="str">
        <f t="shared" si="19"/>
        <v>http://gcm.io/Legislator/377178</v>
      </c>
    </row>
    <row r="244" spans="1:28" ht="15">
      <c r="A244" t="s">
        <v>1017</v>
      </c>
      <c r="B244" t="str">
        <f t="shared" si="15"/>
        <v>Robert Elliott</v>
      </c>
      <c r="C244" t="s">
        <v>1018</v>
      </c>
      <c r="D244" t="s">
        <v>62</v>
      </c>
      <c r="E244" t="s">
        <v>1019</v>
      </c>
      <c r="F244" t="s">
        <v>26</v>
      </c>
      <c r="G244" t="s">
        <v>34</v>
      </c>
      <c r="H244">
        <v>8</v>
      </c>
      <c r="I244" t="s">
        <v>551</v>
      </c>
      <c r="J244">
        <v>376744</v>
      </c>
      <c r="K244">
        <v>98</v>
      </c>
      <c r="L244">
        <v>98</v>
      </c>
      <c r="M244">
        <v>37</v>
      </c>
      <c r="N244">
        <v>46</v>
      </c>
      <c r="O244">
        <v>15</v>
      </c>
      <c r="P244">
        <v>0</v>
      </c>
      <c r="Q244">
        <v>186</v>
      </c>
      <c r="R244">
        <v>88</v>
      </c>
      <c r="S244">
        <v>15.3</v>
      </c>
      <c r="T244">
        <v>47.3</v>
      </c>
      <c r="U244" t="s">
        <v>950</v>
      </c>
      <c r="V244">
        <f>2*SUMIF('Sponsorship Bills'!G:G,'House Detail'!J244,'Sponsorship Bills'!I:I)</f>
        <v>0</v>
      </c>
      <c r="W244">
        <f>0.5*SUMIF('Sponsorship Bills'!H:H,"*"&amp;'House Detail'!J244&amp;"*",'Sponsorship Bills'!I:I)</f>
        <v>-8</v>
      </c>
      <c r="X244">
        <f t="shared" si="16"/>
        <v>-8</v>
      </c>
      <c r="Y244">
        <f t="shared" si="17"/>
        <v>-4.3</v>
      </c>
      <c r="Z244">
        <f t="shared" si="18"/>
        <v>43</v>
      </c>
      <c r="AA244" t="s">
        <v>950</v>
      </c>
      <c r="AB244" s="6" t="str">
        <f t="shared" si="19"/>
        <v>http://gcm.io/Legislator/376744</v>
      </c>
    </row>
    <row r="245" spans="1:28" ht="15">
      <c r="A245" t="s">
        <v>1020</v>
      </c>
      <c r="B245" t="str">
        <f t="shared" si="15"/>
        <v>John Fothergill</v>
      </c>
      <c r="C245" t="s">
        <v>1021</v>
      </c>
      <c r="D245" t="s">
        <v>39</v>
      </c>
      <c r="E245" t="s">
        <v>1022</v>
      </c>
      <c r="F245" t="s">
        <v>26</v>
      </c>
      <c r="G245" t="s">
        <v>226</v>
      </c>
      <c r="H245">
        <v>1</v>
      </c>
      <c r="I245" t="s">
        <v>724</v>
      </c>
      <c r="J245">
        <v>377226</v>
      </c>
      <c r="K245">
        <v>98</v>
      </c>
      <c r="L245">
        <v>98</v>
      </c>
      <c r="M245">
        <v>39</v>
      </c>
      <c r="N245">
        <v>55</v>
      </c>
      <c r="O245">
        <v>4</v>
      </c>
      <c r="P245">
        <v>0</v>
      </c>
      <c r="Q245">
        <v>186</v>
      </c>
      <c r="R245">
        <v>80.5</v>
      </c>
      <c r="S245">
        <v>4.1</v>
      </c>
      <c r="T245">
        <v>43.3</v>
      </c>
      <c r="U245" t="s">
        <v>950</v>
      </c>
      <c r="V245">
        <f>2*SUMIF('Sponsorship Bills'!G:G,'House Detail'!J245,'Sponsorship Bills'!I:I)</f>
        <v>0</v>
      </c>
      <c r="W245">
        <f>0.5*SUMIF('Sponsorship Bills'!H:H,"*"&amp;'House Detail'!J245&amp;"*",'Sponsorship Bills'!I:I)</f>
        <v>-2</v>
      </c>
      <c r="X245">
        <f t="shared" si="16"/>
        <v>-2</v>
      </c>
      <c r="Y245">
        <f t="shared" si="17"/>
        <v>-1.1</v>
      </c>
      <c r="Z245">
        <f t="shared" si="18"/>
        <v>42.199999999999996</v>
      </c>
      <c r="AA245" t="s">
        <v>950</v>
      </c>
      <c r="AB245" s="6" t="str">
        <f t="shared" si="19"/>
        <v>http://gcm.io/Legislator/377226</v>
      </c>
    </row>
    <row r="246" spans="1:28" ht="15">
      <c r="A246" t="s">
        <v>1023</v>
      </c>
      <c r="B246" t="str">
        <f t="shared" si="15"/>
        <v>Rebecca Brown</v>
      </c>
      <c r="C246" t="s">
        <v>1024</v>
      </c>
      <c r="D246" t="s">
        <v>1025</v>
      </c>
      <c r="E246" t="s">
        <v>663</v>
      </c>
      <c r="F246" t="s">
        <v>474</v>
      </c>
      <c r="G246" t="s">
        <v>64</v>
      </c>
      <c r="H246">
        <v>2</v>
      </c>
      <c r="I246" t="s">
        <v>1026</v>
      </c>
      <c r="J246">
        <v>377073</v>
      </c>
      <c r="K246">
        <v>98</v>
      </c>
      <c r="L246">
        <v>98</v>
      </c>
      <c r="M246">
        <v>13</v>
      </c>
      <c r="N246">
        <v>26</v>
      </c>
      <c r="O246">
        <v>59</v>
      </c>
      <c r="P246">
        <v>0</v>
      </c>
      <c r="Q246">
        <v>186</v>
      </c>
      <c r="R246">
        <v>77.5</v>
      </c>
      <c r="S246">
        <v>60.2</v>
      </c>
      <c r="T246">
        <v>41.7</v>
      </c>
      <c r="U246" t="s">
        <v>424</v>
      </c>
      <c r="V246">
        <f>2*SUMIF('Sponsorship Bills'!G:G,'House Detail'!J246,'Sponsorship Bills'!I:I)</f>
        <v>0</v>
      </c>
      <c r="W246">
        <f>0.5*SUMIF('Sponsorship Bills'!H:H,"*"&amp;'House Detail'!J246&amp;"*",'Sponsorship Bills'!I:I)</f>
        <v>0</v>
      </c>
      <c r="X246">
        <f t="shared" si="16"/>
        <v>0</v>
      </c>
      <c r="Y246">
        <f t="shared" si="17"/>
        <v>0</v>
      </c>
      <c r="Z246">
        <f t="shared" si="18"/>
        <v>41.7</v>
      </c>
      <c r="AA246" t="s">
        <v>424</v>
      </c>
      <c r="AB246" s="6" t="str">
        <f t="shared" si="19"/>
        <v>http://gcm.io/Legislator/377073</v>
      </c>
    </row>
    <row r="247" spans="1:28" ht="15">
      <c r="A247" t="s">
        <v>1027</v>
      </c>
      <c r="B247" t="str">
        <f t="shared" si="15"/>
        <v>Janice Gardner</v>
      </c>
      <c r="C247" t="s">
        <v>1028</v>
      </c>
      <c r="D247" t="s">
        <v>1029</v>
      </c>
      <c r="E247" t="s">
        <v>1030</v>
      </c>
      <c r="F247" t="s">
        <v>474</v>
      </c>
      <c r="G247" t="s">
        <v>58</v>
      </c>
      <c r="H247">
        <v>15</v>
      </c>
      <c r="I247" t="s">
        <v>1031</v>
      </c>
      <c r="J247">
        <v>377103</v>
      </c>
      <c r="K247">
        <v>98</v>
      </c>
      <c r="L247">
        <v>98</v>
      </c>
      <c r="M247">
        <v>15</v>
      </c>
      <c r="N247">
        <v>32</v>
      </c>
      <c r="O247">
        <v>51</v>
      </c>
      <c r="P247">
        <v>0</v>
      </c>
      <c r="Q247">
        <v>186</v>
      </c>
      <c r="R247">
        <v>76.5</v>
      </c>
      <c r="S247">
        <v>52</v>
      </c>
      <c r="T247">
        <v>41.1</v>
      </c>
      <c r="U247" t="s">
        <v>424</v>
      </c>
      <c r="V247">
        <f>2*SUMIF('Sponsorship Bills'!G:G,'House Detail'!J247,'Sponsorship Bills'!I:I)</f>
        <v>0</v>
      </c>
      <c r="W247">
        <f>0.5*SUMIF('Sponsorship Bills'!H:H,"*"&amp;'House Detail'!J247&amp;"*",'Sponsorship Bills'!I:I)</f>
        <v>0</v>
      </c>
      <c r="X247">
        <f t="shared" si="16"/>
        <v>0</v>
      </c>
      <c r="Y247">
        <f t="shared" si="17"/>
        <v>0</v>
      </c>
      <c r="Z247">
        <f t="shared" si="18"/>
        <v>41.1</v>
      </c>
      <c r="AA247" t="s">
        <v>424</v>
      </c>
      <c r="AB247" s="6" t="str">
        <f t="shared" si="19"/>
        <v>http://gcm.io/Legislator/377103</v>
      </c>
    </row>
    <row r="248" spans="1:28" ht="15">
      <c r="A248" t="s">
        <v>1032</v>
      </c>
      <c r="B248" t="str">
        <f t="shared" si="15"/>
        <v>James Grenier</v>
      </c>
      <c r="C248" t="s">
        <v>1033</v>
      </c>
      <c r="D248" t="s">
        <v>83</v>
      </c>
      <c r="E248" t="s">
        <v>1034</v>
      </c>
      <c r="F248" t="s">
        <v>26</v>
      </c>
      <c r="G248" t="s">
        <v>139</v>
      </c>
      <c r="H248">
        <v>7</v>
      </c>
      <c r="I248" t="s">
        <v>1035</v>
      </c>
      <c r="J248">
        <v>377108</v>
      </c>
      <c r="K248">
        <v>98</v>
      </c>
      <c r="L248">
        <v>98</v>
      </c>
      <c r="M248">
        <v>35</v>
      </c>
      <c r="N248">
        <v>49</v>
      </c>
      <c r="O248">
        <v>14</v>
      </c>
      <c r="P248">
        <v>0</v>
      </c>
      <c r="Q248">
        <v>186</v>
      </c>
      <c r="R248">
        <v>80</v>
      </c>
      <c r="S248">
        <v>14.3</v>
      </c>
      <c r="T248">
        <v>43</v>
      </c>
      <c r="U248" t="s">
        <v>950</v>
      </c>
      <c r="V248">
        <f>2*SUMIF('Sponsorship Bills'!G:G,'House Detail'!J248,'Sponsorship Bills'!I:I)</f>
        <v>0</v>
      </c>
      <c r="W248">
        <f>0.5*SUMIF('Sponsorship Bills'!H:H,"*"&amp;'House Detail'!J248&amp;"*",'Sponsorship Bills'!I:I)</f>
        <v>-4.5</v>
      </c>
      <c r="X248">
        <f t="shared" si="16"/>
        <v>-4.5</v>
      </c>
      <c r="Y248">
        <f t="shared" si="17"/>
        <v>-2.4</v>
      </c>
      <c r="Z248">
        <f t="shared" si="18"/>
        <v>40.6</v>
      </c>
      <c r="AA248" t="s">
        <v>950</v>
      </c>
      <c r="AB248" s="6" t="str">
        <f t="shared" si="19"/>
        <v>http://gcm.io/Legislator/377108</v>
      </c>
    </row>
    <row r="249" spans="1:28" ht="15">
      <c r="A249" t="s">
        <v>1036</v>
      </c>
      <c r="B249" t="str">
        <f t="shared" si="15"/>
        <v>James Verschueren</v>
      </c>
      <c r="C249" t="s">
        <v>1037</v>
      </c>
      <c r="D249" t="s">
        <v>83</v>
      </c>
      <c r="E249" t="s">
        <v>1038</v>
      </c>
      <c r="F249" t="s">
        <v>474</v>
      </c>
      <c r="G249" t="s">
        <v>58</v>
      </c>
      <c r="H249">
        <v>13</v>
      </c>
      <c r="I249" t="s">
        <v>1039</v>
      </c>
      <c r="J249">
        <v>377186</v>
      </c>
      <c r="K249">
        <v>98</v>
      </c>
      <c r="L249">
        <v>98</v>
      </c>
      <c r="M249">
        <v>10</v>
      </c>
      <c r="N249">
        <v>27</v>
      </c>
      <c r="O249">
        <v>61</v>
      </c>
      <c r="P249">
        <v>0</v>
      </c>
      <c r="Q249">
        <v>186</v>
      </c>
      <c r="R249">
        <v>76.5</v>
      </c>
      <c r="S249">
        <v>62.2</v>
      </c>
      <c r="T249">
        <v>41.1</v>
      </c>
      <c r="U249" t="s">
        <v>424</v>
      </c>
      <c r="V249">
        <f>2*SUMIF('Sponsorship Bills'!G:G,'House Detail'!J249,'Sponsorship Bills'!I:I)</f>
        <v>0</v>
      </c>
      <c r="W249">
        <f>0.5*SUMIF('Sponsorship Bills'!H:H,"*"&amp;'House Detail'!J249&amp;"*",'Sponsorship Bills'!I:I)</f>
        <v>-2.5</v>
      </c>
      <c r="X249">
        <f t="shared" si="16"/>
        <v>-2.5</v>
      </c>
      <c r="Y249">
        <f t="shared" si="17"/>
        <v>-1.3</v>
      </c>
      <c r="Z249">
        <f t="shared" si="18"/>
        <v>39.800000000000004</v>
      </c>
      <c r="AA249" t="s">
        <v>424</v>
      </c>
      <c r="AB249" s="6" t="str">
        <f t="shared" si="19"/>
        <v>http://gcm.io/Legislator/377186</v>
      </c>
    </row>
    <row r="250" spans="1:28" ht="15">
      <c r="A250" t="s">
        <v>1040</v>
      </c>
      <c r="B250" t="str">
        <f t="shared" si="15"/>
        <v>Barbara Shaw</v>
      </c>
      <c r="C250" t="s">
        <v>1041</v>
      </c>
      <c r="D250" t="s">
        <v>466</v>
      </c>
      <c r="E250" t="s">
        <v>1042</v>
      </c>
      <c r="F250" t="s">
        <v>474</v>
      </c>
      <c r="G250" t="s">
        <v>41</v>
      </c>
      <c r="H250">
        <v>16</v>
      </c>
      <c r="I250" t="s">
        <v>140</v>
      </c>
      <c r="J250">
        <v>376392</v>
      </c>
      <c r="K250">
        <v>98</v>
      </c>
      <c r="L250">
        <v>98</v>
      </c>
      <c r="M250">
        <v>32</v>
      </c>
      <c r="N250">
        <v>54</v>
      </c>
      <c r="O250">
        <v>12</v>
      </c>
      <c r="P250">
        <v>0</v>
      </c>
      <c r="Q250">
        <v>186</v>
      </c>
      <c r="R250">
        <v>69.5</v>
      </c>
      <c r="S250">
        <v>12.2</v>
      </c>
      <c r="T250">
        <v>37.4</v>
      </c>
      <c r="U250" t="s">
        <v>1043</v>
      </c>
      <c r="V250">
        <f>2*SUMIF('Sponsorship Bills'!G:G,'House Detail'!J250,'Sponsorship Bills'!I:I)</f>
        <v>0</v>
      </c>
      <c r="W250">
        <f>0.5*SUMIF('Sponsorship Bills'!H:H,"*"&amp;'House Detail'!J250&amp;"*",'Sponsorship Bills'!I:I)</f>
        <v>0.5</v>
      </c>
      <c r="X250">
        <f t="shared" si="16"/>
        <v>0.5</v>
      </c>
      <c r="Y250">
        <f t="shared" si="17"/>
        <v>0.3</v>
      </c>
      <c r="Z250">
        <f t="shared" si="18"/>
        <v>37.699999999999996</v>
      </c>
      <c r="AA250" t="s">
        <v>1043</v>
      </c>
      <c r="AB250" s="6" t="str">
        <f t="shared" si="19"/>
        <v>http://gcm.io/Legislator/376392</v>
      </c>
    </row>
    <row r="251" spans="1:28" ht="15">
      <c r="A251" t="s">
        <v>1044</v>
      </c>
      <c r="B251" t="str">
        <f t="shared" si="15"/>
        <v>Kenneth Gidge</v>
      </c>
      <c r="C251" t="s">
        <v>1045</v>
      </c>
      <c r="D251" t="s">
        <v>488</v>
      </c>
      <c r="E251" t="s">
        <v>1046</v>
      </c>
      <c r="F251" t="s">
        <v>474</v>
      </c>
      <c r="G251" t="s">
        <v>41</v>
      </c>
      <c r="H251">
        <v>33</v>
      </c>
      <c r="I251" t="s">
        <v>1047</v>
      </c>
      <c r="J251">
        <v>376816</v>
      </c>
      <c r="K251">
        <v>98</v>
      </c>
      <c r="L251">
        <v>98</v>
      </c>
      <c r="M251">
        <v>32</v>
      </c>
      <c r="N251">
        <v>48</v>
      </c>
      <c r="O251">
        <v>18</v>
      </c>
      <c r="P251">
        <v>0</v>
      </c>
      <c r="Q251">
        <v>186</v>
      </c>
      <c r="R251">
        <v>69.5</v>
      </c>
      <c r="S251">
        <v>18.4</v>
      </c>
      <c r="T251">
        <v>37.4</v>
      </c>
      <c r="U251" t="s">
        <v>1043</v>
      </c>
      <c r="V251">
        <f>2*SUMIF('Sponsorship Bills'!G:G,'House Detail'!J251,'Sponsorship Bills'!I:I)</f>
        <v>0</v>
      </c>
      <c r="W251">
        <f>0.5*SUMIF('Sponsorship Bills'!H:H,"*"&amp;'House Detail'!J251&amp;"*",'Sponsorship Bills'!I:I)</f>
        <v>0</v>
      </c>
      <c r="X251">
        <f t="shared" si="16"/>
        <v>0</v>
      </c>
      <c r="Y251">
        <f t="shared" si="17"/>
        <v>0</v>
      </c>
      <c r="Z251">
        <f t="shared" si="18"/>
        <v>37.4</v>
      </c>
      <c r="AA251" t="s">
        <v>1043</v>
      </c>
      <c r="AB251" s="6" t="str">
        <f t="shared" si="19"/>
        <v>http://gcm.io/Legislator/376816</v>
      </c>
    </row>
    <row r="252" spans="1:28" ht="15">
      <c r="A252" t="s">
        <v>1048</v>
      </c>
      <c r="B252" t="str">
        <f t="shared" si="15"/>
        <v>Andrew O'Hearne</v>
      </c>
      <c r="C252" t="s">
        <v>1049</v>
      </c>
      <c r="D252" t="s">
        <v>820</v>
      </c>
      <c r="E252" t="s">
        <v>1050</v>
      </c>
      <c r="F252" t="s">
        <v>474</v>
      </c>
      <c r="G252" t="s">
        <v>139</v>
      </c>
      <c r="H252">
        <v>3</v>
      </c>
      <c r="I252" t="s">
        <v>1051</v>
      </c>
      <c r="J252">
        <v>377157</v>
      </c>
      <c r="K252">
        <v>98</v>
      </c>
      <c r="L252">
        <v>98</v>
      </c>
      <c r="M252">
        <v>7</v>
      </c>
      <c r="N252">
        <v>33</v>
      </c>
      <c r="O252">
        <v>58</v>
      </c>
      <c r="P252">
        <v>0</v>
      </c>
      <c r="Q252">
        <v>186</v>
      </c>
      <c r="R252">
        <v>69.5</v>
      </c>
      <c r="S252">
        <v>59.2</v>
      </c>
      <c r="T252">
        <v>37.4</v>
      </c>
      <c r="U252" t="s">
        <v>424</v>
      </c>
      <c r="V252">
        <f>2*SUMIF('Sponsorship Bills'!G:G,'House Detail'!J252,'Sponsorship Bills'!I:I)</f>
        <v>0</v>
      </c>
      <c r="W252">
        <f>0.5*SUMIF('Sponsorship Bills'!H:H,"*"&amp;'House Detail'!J252&amp;"*",'Sponsorship Bills'!I:I)</f>
        <v>0</v>
      </c>
      <c r="X252">
        <f t="shared" si="16"/>
        <v>0</v>
      </c>
      <c r="Y252">
        <f t="shared" si="17"/>
        <v>0</v>
      </c>
      <c r="Z252">
        <f t="shared" si="18"/>
        <v>37.4</v>
      </c>
      <c r="AA252" t="s">
        <v>424</v>
      </c>
      <c r="AB252" s="6" t="str">
        <f t="shared" si="19"/>
        <v>http://gcm.io/Legislator/377157</v>
      </c>
    </row>
    <row r="253" spans="1:28" ht="15">
      <c r="A253" t="s">
        <v>1052</v>
      </c>
      <c r="B253" t="str">
        <f t="shared" si="15"/>
        <v>Travis Bennett</v>
      </c>
      <c r="C253" t="s">
        <v>1053</v>
      </c>
      <c r="D253" t="s">
        <v>1054</v>
      </c>
      <c r="E253" t="s">
        <v>1055</v>
      </c>
      <c r="F253" t="s">
        <v>474</v>
      </c>
      <c r="G253" t="s">
        <v>64</v>
      </c>
      <c r="H253">
        <v>8</v>
      </c>
      <c r="I253" t="s">
        <v>1056</v>
      </c>
      <c r="J253">
        <v>377280</v>
      </c>
      <c r="K253">
        <v>98</v>
      </c>
      <c r="L253">
        <v>98</v>
      </c>
      <c r="M253">
        <v>13</v>
      </c>
      <c r="N253">
        <v>36</v>
      </c>
      <c r="O253">
        <v>49</v>
      </c>
      <c r="P253">
        <v>0</v>
      </c>
      <c r="Q253">
        <v>186</v>
      </c>
      <c r="R253">
        <v>68</v>
      </c>
      <c r="S253">
        <v>50</v>
      </c>
      <c r="T253">
        <v>36.6</v>
      </c>
      <c r="U253" t="s">
        <v>424</v>
      </c>
      <c r="V253">
        <f>2*SUMIF('Sponsorship Bills'!G:G,'House Detail'!J253,'Sponsorship Bills'!I:I)</f>
        <v>0</v>
      </c>
      <c r="W253">
        <f>0.5*SUMIF('Sponsorship Bills'!H:H,"*"&amp;'House Detail'!J253&amp;"*",'Sponsorship Bills'!I:I)</f>
        <v>0</v>
      </c>
      <c r="X253">
        <f t="shared" si="16"/>
        <v>0</v>
      </c>
      <c r="Y253">
        <f t="shared" si="17"/>
        <v>0</v>
      </c>
      <c r="Z253">
        <f t="shared" si="18"/>
        <v>36.6</v>
      </c>
      <c r="AA253" t="s">
        <v>424</v>
      </c>
      <c r="AB253" s="6" t="str">
        <f t="shared" si="19"/>
        <v>http://gcm.io/Legislator/377280</v>
      </c>
    </row>
    <row r="254" spans="1:28" ht="15">
      <c r="A254" t="s">
        <v>1057</v>
      </c>
      <c r="B254" t="str">
        <f t="shared" si="15"/>
        <v>William O'Neil</v>
      </c>
      <c r="C254" t="s">
        <v>1058</v>
      </c>
      <c r="D254" t="s">
        <v>360</v>
      </c>
      <c r="E254" t="s">
        <v>1059</v>
      </c>
      <c r="F254" t="s">
        <v>474</v>
      </c>
      <c r="G254" t="s">
        <v>41</v>
      </c>
      <c r="H254">
        <v>9</v>
      </c>
      <c r="I254" t="s">
        <v>1060</v>
      </c>
      <c r="J254">
        <v>377198</v>
      </c>
      <c r="K254">
        <v>98</v>
      </c>
      <c r="L254">
        <v>98</v>
      </c>
      <c r="M254">
        <v>6</v>
      </c>
      <c r="N254">
        <v>31</v>
      </c>
      <c r="O254">
        <v>61</v>
      </c>
      <c r="P254">
        <v>0</v>
      </c>
      <c r="Q254">
        <v>186</v>
      </c>
      <c r="R254">
        <v>66.5</v>
      </c>
      <c r="S254">
        <v>62.2</v>
      </c>
      <c r="T254">
        <v>35.8</v>
      </c>
      <c r="U254" t="s">
        <v>424</v>
      </c>
      <c r="V254">
        <f>2*SUMIF('Sponsorship Bills'!G:G,'House Detail'!J254,'Sponsorship Bills'!I:I)</f>
        <v>0</v>
      </c>
      <c r="W254">
        <f>0.5*SUMIF('Sponsorship Bills'!H:H,"*"&amp;'House Detail'!J254&amp;"*",'Sponsorship Bills'!I:I)</f>
        <v>0</v>
      </c>
      <c r="X254">
        <f t="shared" si="16"/>
        <v>0</v>
      </c>
      <c r="Y254">
        <f t="shared" si="17"/>
        <v>0</v>
      </c>
      <c r="Z254">
        <f t="shared" si="18"/>
        <v>35.8</v>
      </c>
      <c r="AA254" t="s">
        <v>424</v>
      </c>
      <c r="AB254" s="6" t="str">
        <f t="shared" si="19"/>
        <v>http://gcm.io/Legislator/377198</v>
      </c>
    </row>
    <row r="255" spans="1:28" ht="15">
      <c r="A255" t="s">
        <v>1061</v>
      </c>
      <c r="B255" t="str">
        <f t="shared" si="15"/>
        <v>Wendy Piper</v>
      </c>
      <c r="C255" t="s">
        <v>1062</v>
      </c>
      <c r="D255" t="s">
        <v>1063</v>
      </c>
      <c r="E255" t="s">
        <v>1064</v>
      </c>
      <c r="F255" t="s">
        <v>474</v>
      </c>
      <c r="G255" t="s">
        <v>64</v>
      </c>
      <c r="H255">
        <v>10</v>
      </c>
      <c r="I255" t="s">
        <v>1065</v>
      </c>
      <c r="J255">
        <v>377159</v>
      </c>
      <c r="K255">
        <v>98</v>
      </c>
      <c r="L255">
        <v>98</v>
      </c>
      <c r="M255">
        <v>22</v>
      </c>
      <c r="N255">
        <v>44</v>
      </c>
      <c r="O255">
        <v>32</v>
      </c>
      <c r="P255">
        <v>0</v>
      </c>
      <c r="Q255">
        <v>186</v>
      </c>
      <c r="R255">
        <v>66</v>
      </c>
      <c r="S255">
        <v>32.7</v>
      </c>
      <c r="T255">
        <v>35.5</v>
      </c>
      <c r="U255" t="s">
        <v>1043</v>
      </c>
      <c r="V255">
        <f>2*SUMIF('Sponsorship Bills'!G:G,'House Detail'!J255,'Sponsorship Bills'!I:I)</f>
        <v>0</v>
      </c>
      <c r="W255">
        <f>0.5*SUMIF('Sponsorship Bills'!H:H,"*"&amp;'House Detail'!J255&amp;"*",'Sponsorship Bills'!I:I)</f>
        <v>0</v>
      </c>
      <c r="X255">
        <f t="shared" si="16"/>
        <v>0</v>
      </c>
      <c r="Y255">
        <f t="shared" si="17"/>
        <v>0</v>
      </c>
      <c r="Z255">
        <f t="shared" si="18"/>
        <v>35.5</v>
      </c>
      <c r="AA255" t="s">
        <v>1043</v>
      </c>
      <c r="AB255" s="6" t="str">
        <f t="shared" si="19"/>
        <v>http://gcm.io/Legislator/377159</v>
      </c>
    </row>
    <row r="256" spans="1:28" ht="15">
      <c r="A256" t="s">
        <v>1066</v>
      </c>
      <c r="B256" t="str">
        <f t="shared" si="15"/>
        <v>Kris Roberts</v>
      </c>
      <c r="C256" t="s">
        <v>1067</v>
      </c>
      <c r="D256" t="s">
        <v>1068</v>
      </c>
      <c r="E256" t="s">
        <v>1069</v>
      </c>
      <c r="F256" t="s">
        <v>474</v>
      </c>
      <c r="G256" t="s">
        <v>85</v>
      </c>
      <c r="H256">
        <v>16</v>
      </c>
      <c r="I256" t="s">
        <v>1070</v>
      </c>
      <c r="J256">
        <v>376619</v>
      </c>
      <c r="K256">
        <v>98</v>
      </c>
      <c r="L256">
        <v>98</v>
      </c>
      <c r="M256">
        <v>27</v>
      </c>
      <c r="N256">
        <v>56</v>
      </c>
      <c r="O256">
        <v>15</v>
      </c>
      <c r="P256">
        <v>0</v>
      </c>
      <c r="Q256">
        <v>186</v>
      </c>
      <c r="R256">
        <v>66</v>
      </c>
      <c r="S256">
        <v>15.3</v>
      </c>
      <c r="T256">
        <v>35.5</v>
      </c>
      <c r="U256" t="s">
        <v>1043</v>
      </c>
      <c r="V256">
        <f>2*SUMIF('Sponsorship Bills'!G:G,'House Detail'!J256,'Sponsorship Bills'!I:I)</f>
        <v>0</v>
      </c>
      <c r="W256">
        <f>0.5*SUMIF('Sponsorship Bills'!H:H,"*"&amp;'House Detail'!J256&amp;"*",'Sponsorship Bills'!I:I)</f>
        <v>0</v>
      </c>
      <c r="X256">
        <f t="shared" si="16"/>
        <v>0</v>
      </c>
      <c r="Y256">
        <f t="shared" si="17"/>
        <v>0</v>
      </c>
      <c r="Z256">
        <f t="shared" si="18"/>
        <v>35.5</v>
      </c>
      <c r="AA256" t="s">
        <v>1043</v>
      </c>
      <c r="AB256" s="6" t="str">
        <f t="shared" si="19"/>
        <v>http://gcm.io/Legislator/376619</v>
      </c>
    </row>
    <row r="257" spans="1:28" ht="15">
      <c r="A257" t="s">
        <v>1071</v>
      </c>
      <c r="B257" t="str">
        <f t="shared" si="15"/>
        <v>Dale Sprague</v>
      </c>
      <c r="C257" t="s">
        <v>1072</v>
      </c>
      <c r="D257" t="s">
        <v>1073</v>
      </c>
      <c r="E257" t="s">
        <v>1074</v>
      </c>
      <c r="F257" t="s">
        <v>474</v>
      </c>
      <c r="G257" t="s">
        <v>58</v>
      </c>
      <c r="H257">
        <v>18</v>
      </c>
      <c r="I257" t="s">
        <v>1075</v>
      </c>
      <c r="J257">
        <v>376769</v>
      </c>
      <c r="K257">
        <v>98</v>
      </c>
      <c r="L257">
        <v>98</v>
      </c>
      <c r="M257">
        <v>29</v>
      </c>
      <c r="N257">
        <v>52</v>
      </c>
      <c r="O257">
        <v>17</v>
      </c>
      <c r="P257">
        <v>0</v>
      </c>
      <c r="Q257">
        <v>186</v>
      </c>
      <c r="R257">
        <v>66</v>
      </c>
      <c r="S257">
        <v>17.3</v>
      </c>
      <c r="T257">
        <v>35.5</v>
      </c>
      <c r="U257" t="s">
        <v>1043</v>
      </c>
      <c r="V257">
        <f>2*SUMIF('Sponsorship Bills'!G:G,'House Detail'!J257,'Sponsorship Bills'!I:I)</f>
        <v>0</v>
      </c>
      <c r="W257">
        <f>0.5*SUMIF('Sponsorship Bills'!H:H,"*"&amp;'House Detail'!J257&amp;"*",'Sponsorship Bills'!I:I)</f>
        <v>0</v>
      </c>
      <c r="X257">
        <f t="shared" si="16"/>
        <v>0</v>
      </c>
      <c r="Y257">
        <f t="shared" si="17"/>
        <v>0</v>
      </c>
      <c r="Z257">
        <f t="shared" si="18"/>
        <v>35.5</v>
      </c>
      <c r="AA257" t="s">
        <v>1043</v>
      </c>
      <c r="AB257" s="6" t="str">
        <f t="shared" si="19"/>
        <v>http://gcm.io/Legislator/376769</v>
      </c>
    </row>
    <row r="258" spans="1:28" ht="15">
      <c r="A258" t="s">
        <v>1076</v>
      </c>
      <c r="B258" t="str">
        <f t="shared" si="15"/>
        <v>Sharon Nordgren</v>
      </c>
      <c r="C258" t="s">
        <v>1077</v>
      </c>
      <c r="D258" t="s">
        <v>1078</v>
      </c>
      <c r="E258" t="s">
        <v>1079</v>
      </c>
      <c r="F258" t="s">
        <v>474</v>
      </c>
      <c r="G258" t="s">
        <v>64</v>
      </c>
      <c r="H258">
        <v>12</v>
      </c>
      <c r="I258" t="s">
        <v>987</v>
      </c>
      <c r="J258">
        <v>373514</v>
      </c>
      <c r="K258">
        <v>98</v>
      </c>
      <c r="L258">
        <v>98</v>
      </c>
      <c r="M258">
        <v>10</v>
      </c>
      <c r="N258">
        <v>39</v>
      </c>
      <c r="O258">
        <v>49</v>
      </c>
      <c r="P258">
        <v>0</v>
      </c>
      <c r="Q258">
        <v>186</v>
      </c>
      <c r="R258">
        <v>63.5</v>
      </c>
      <c r="S258">
        <v>50</v>
      </c>
      <c r="T258">
        <v>34.1</v>
      </c>
      <c r="U258" t="s">
        <v>424</v>
      </c>
      <c r="V258">
        <f>2*SUMIF('Sponsorship Bills'!G:G,'House Detail'!J258,'Sponsorship Bills'!I:I)</f>
        <v>0</v>
      </c>
      <c r="W258">
        <f>0.5*SUMIF('Sponsorship Bills'!H:H,"*"&amp;'House Detail'!J258&amp;"*",'Sponsorship Bills'!I:I)</f>
        <v>0</v>
      </c>
      <c r="X258">
        <f t="shared" si="16"/>
        <v>0</v>
      </c>
      <c r="Y258">
        <f t="shared" si="17"/>
        <v>0</v>
      </c>
      <c r="Z258">
        <f t="shared" si="18"/>
        <v>34.1</v>
      </c>
      <c r="AA258" t="s">
        <v>424</v>
      </c>
      <c r="AB258" s="6" t="str">
        <f t="shared" si="19"/>
        <v>http://gcm.io/Legislator/373514</v>
      </c>
    </row>
    <row r="259" spans="1:28" ht="15">
      <c r="A259" t="s">
        <v>1080</v>
      </c>
      <c r="B259" t="str">
        <f aca="true" t="shared" si="20" ref="B259:B322">LEFT(RIGHT(A259,LEN(A259)-5),LEN(A259)-9)</f>
        <v>Jean Jeudy</v>
      </c>
      <c r="C259" t="s">
        <v>1081</v>
      </c>
      <c r="D259" t="s">
        <v>1082</v>
      </c>
      <c r="E259" t="s">
        <v>1083</v>
      </c>
      <c r="F259" t="s">
        <v>474</v>
      </c>
      <c r="G259" t="s">
        <v>41</v>
      </c>
      <c r="H259">
        <v>10</v>
      </c>
      <c r="I259" t="s">
        <v>1084</v>
      </c>
      <c r="J259">
        <v>376657</v>
      </c>
      <c r="K259">
        <v>98</v>
      </c>
      <c r="L259">
        <v>98</v>
      </c>
      <c r="M259">
        <v>16</v>
      </c>
      <c r="N259">
        <v>48</v>
      </c>
      <c r="O259">
        <v>34</v>
      </c>
      <c r="P259">
        <v>0</v>
      </c>
      <c r="Q259">
        <v>186</v>
      </c>
      <c r="R259">
        <v>63</v>
      </c>
      <c r="S259">
        <v>34.7</v>
      </c>
      <c r="T259">
        <v>33.9</v>
      </c>
      <c r="U259" t="s">
        <v>1043</v>
      </c>
      <c r="V259">
        <f>2*SUMIF('Sponsorship Bills'!G:G,'House Detail'!J259,'Sponsorship Bills'!I:I)</f>
        <v>0</v>
      </c>
      <c r="W259">
        <f>0.5*SUMIF('Sponsorship Bills'!H:H,"*"&amp;'House Detail'!J259&amp;"*",'Sponsorship Bills'!I:I)</f>
        <v>0</v>
      </c>
      <c r="X259">
        <f aca="true" t="shared" si="21" ref="X259:X322">V259+W259</f>
        <v>0</v>
      </c>
      <c r="Y259">
        <f aca="true" t="shared" si="22" ref="Y259:Y322">ROUND(X259*100/MAX(Q$1:Q$65536),1)</f>
        <v>0</v>
      </c>
      <c r="Z259">
        <f aca="true" t="shared" si="23" ref="Z259:Z322">T259+Y259</f>
        <v>33.9</v>
      </c>
      <c r="AA259" t="s">
        <v>1043</v>
      </c>
      <c r="AB259" s="6" t="str">
        <f aca="true" t="shared" si="24" ref="AB259:AB322">HYPERLINK(CONCATENATE("http://gcm.io/Legislator/",J259))</f>
        <v>http://gcm.io/Legislator/376657</v>
      </c>
    </row>
    <row r="260" spans="1:28" ht="15">
      <c r="A260" t="s">
        <v>1085</v>
      </c>
      <c r="B260" t="str">
        <f t="shared" si="20"/>
        <v>Efstathia Booras</v>
      </c>
      <c r="C260" t="s">
        <v>1086</v>
      </c>
      <c r="D260" t="s">
        <v>1087</v>
      </c>
      <c r="E260" t="s">
        <v>1088</v>
      </c>
      <c r="F260" t="s">
        <v>474</v>
      </c>
      <c r="G260" t="s">
        <v>41</v>
      </c>
      <c r="H260">
        <v>33</v>
      </c>
      <c r="I260" t="s">
        <v>1047</v>
      </c>
      <c r="J260">
        <v>377071</v>
      </c>
      <c r="K260">
        <v>98</v>
      </c>
      <c r="L260">
        <v>98</v>
      </c>
      <c r="M260">
        <v>11</v>
      </c>
      <c r="N260">
        <v>38</v>
      </c>
      <c r="O260">
        <v>49</v>
      </c>
      <c r="P260">
        <v>0</v>
      </c>
      <c r="Q260">
        <v>186</v>
      </c>
      <c r="R260">
        <v>62.5</v>
      </c>
      <c r="S260">
        <v>50</v>
      </c>
      <c r="T260">
        <v>33.6</v>
      </c>
      <c r="U260" t="s">
        <v>424</v>
      </c>
      <c r="V260">
        <f>2*SUMIF('Sponsorship Bills'!G:G,'House Detail'!J260,'Sponsorship Bills'!I:I)</f>
        <v>0</v>
      </c>
      <c r="W260">
        <f>0.5*SUMIF('Sponsorship Bills'!H:H,"*"&amp;'House Detail'!J260&amp;"*",'Sponsorship Bills'!I:I)</f>
        <v>0</v>
      </c>
      <c r="X260">
        <f t="shared" si="21"/>
        <v>0</v>
      </c>
      <c r="Y260">
        <f t="shared" si="22"/>
        <v>0</v>
      </c>
      <c r="Z260">
        <f t="shared" si="23"/>
        <v>33.6</v>
      </c>
      <c r="AA260" t="s">
        <v>424</v>
      </c>
      <c r="AB260" s="6" t="str">
        <f t="shared" si="24"/>
        <v>http://gcm.io/Legislator/377071</v>
      </c>
    </row>
    <row r="261" spans="1:28" ht="15">
      <c r="A261" t="s">
        <v>1089</v>
      </c>
      <c r="B261" t="str">
        <f t="shared" si="20"/>
        <v>Larry Phillips</v>
      </c>
      <c r="C261" t="s">
        <v>1090</v>
      </c>
      <c r="D261" t="s">
        <v>597</v>
      </c>
      <c r="E261" t="s">
        <v>1091</v>
      </c>
      <c r="F261" t="s">
        <v>474</v>
      </c>
      <c r="G261" t="s">
        <v>85</v>
      </c>
      <c r="H261">
        <v>16</v>
      </c>
      <c r="I261" t="s">
        <v>1070</v>
      </c>
      <c r="J261">
        <v>377158</v>
      </c>
      <c r="K261">
        <v>98</v>
      </c>
      <c r="L261">
        <v>98</v>
      </c>
      <c r="M261">
        <v>21</v>
      </c>
      <c r="N261">
        <v>50</v>
      </c>
      <c r="O261">
        <v>27</v>
      </c>
      <c r="P261">
        <v>0</v>
      </c>
      <c r="Q261">
        <v>186</v>
      </c>
      <c r="R261">
        <v>61</v>
      </c>
      <c r="S261">
        <v>27.6</v>
      </c>
      <c r="T261">
        <v>32.8</v>
      </c>
      <c r="U261" t="s">
        <v>474</v>
      </c>
      <c r="V261">
        <f>2*SUMIF('Sponsorship Bills'!G:G,'House Detail'!J261,'Sponsorship Bills'!I:I)</f>
        <v>0</v>
      </c>
      <c r="W261">
        <f>0.5*SUMIF('Sponsorship Bills'!H:H,"*"&amp;'House Detail'!J261&amp;"*",'Sponsorship Bills'!I:I)</f>
        <v>1.5</v>
      </c>
      <c r="X261">
        <f t="shared" si="21"/>
        <v>1.5</v>
      </c>
      <c r="Y261">
        <f t="shared" si="22"/>
        <v>0.8</v>
      </c>
      <c r="Z261">
        <f t="shared" si="23"/>
        <v>33.599999999999994</v>
      </c>
      <c r="AA261" t="s">
        <v>1043</v>
      </c>
      <c r="AB261" s="6" t="str">
        <f t="shared" si="24"/>
        <v>http://gcm.io/Legislator/377158</v>
      </c>
    </row>
    <row r="262" spans="1:28" ht="15">
      <c r="A262" t="s">
        <v>1092</v>
      </c>
      <c r="B262" t="str">
        <f t="shared" si="20"/>
        <v>Kenneth Ward</v>
      </c>
      <c r="C262" t="s">
        <v>1093</v>
      </c>
      <c r="D262" t="s">
        <v>488</v>
      </c>
      <c r="E262" t="s">
        <v>566</v>
      </c>
      <c r="F262" t="s">
        <v>474</v>
      </c>
      <c r="G262" t="s">
        <v>58</v>
      </c>
      <c r="H262">
        <v>21</v>
      </c>
      <c r="I262" t="s">
        <v>1094</v>
      </c>
      <c r="J262">
        <v>376883</v>
      </c>
      <c r="K262">
        <v>98</v>
      </c>
      <c r="L262">
        <v>98</v>
      </c>
      <c r="M262">
        <v>10</v>
      </c>
      <c r="N262">
        <v>40</v>
      </c>
      <c r="O262">
        <v>48</v>
      </c>
      <c r="P262">
        <v>0</v>
      </c>
      <c r="Q262">
        <v>186</v>
      </c>
      <c r="R262">
        <v>61.5</v>
      </c>
      <c r="S262">
        <v>49</v>
      </c>
      <c r="T262">
        <v>33.1</v>
      </c>
      <c r="U262" t="s">
        <v>1043</v>
      </c>
      <c r="V262">
        <f>2*SUMIF('Sponsorship Bills'!G:G,'House Detail'!J262,'Sponsorship Bills'!I:I)</f>
        <v>0</v>
      </c>
      <c r="W262">
        <f>0.5*SUMIF('Sponsorship Bills'!H:H,"*"&amp;'House Detail'!J262&amp;"*",'Sponsorship Bills'!I:I)</f>
        <v>0</v>
      </c>
      <c r="X262">
        <f t="shared" si="21"/>
        <v>0</v>
      </c>
      <c r="Y262">
        <f t="shared" si="22"/>
        <v>0</v>
      </c>
      <c r="Z262">
        <f t="shared" si="23"/>
        <v>33.1</v>
      </c>
      <c r="AA262" t="s">
        <v>1043</v>
      </c>
      <c r="AB262" s="6" t="str">
        <f t="shared" si="24"/>
        <v>http://gcm.io/Legislator/376883</v>
      </c>
    </row>
    <row r="263" spans="1:28" ht="15">
      <c r="A263" t="s">
        <v>1095</v>
      </c>
      <c r="B263" t="str">
        <f t="shared" si="20"/>
        <v>Andrew Schmidt</v>
      </c>
      <c r="C263" t="s">
        <v>1096</v>
      </c>
      <c r="D263" t="s">
        <v>820</v>
      </c>
      <c r="E263" t="s">
        <v>910</v>
      </c>
      <c r="F263" t="s">
        <v>474</v>
      </c>
      <c r="G263" t="s">
        <v>139</v>
      </c>
      <c r="H263">
        <v>1</v>
      </c>
      <c r="I263" t="s">
        <v>1097</v>
      </c>
      <c r="J263">
        <v>377018</v>
      </c>
      <c r="K263">
        <v>98</v>
      </c>
      <c r="L263">
        <v>98</v>
      </c>
      <c r="M263">
        <v>19</v>
      </c>
      <c r="N263">
        <v>54</v>
      </c>
      <c r="O263">
        <v>25</v>
      </c>
      <c r="P263">
        <v>0</v>
      </c>
      <c r="Q263">
        <v>186</v>
      </c>
      <c r="R263">
        <v>60</v>
      </c>
      <c r="S263">
        <v>25.5</v>
      </c>
      <c r="T263">
        <v>32.3</v>
      </c>
      <c r="U263" t="s">
        <v>474</v>
      </c>
      <c r="V263">
        <f>2*SUMIF('Sponsorship Bills'!G:G,'House Detail'!J263,'Sponsorship Bills'!I:I)</f>
        <v>0</v>
      </c>
      <c r="W263">
        <f>0.5*SUMIF('Sponsorship Bills'!H:H,"*"&amp;'House Detail'!J263&amp;"*",'Sponsorship Bills'!I:I)</f>
        <v>0</v>
      </c>
      <c r="X263">
        <f t="shared" si="21"/>
        <v>0</v>
      </c>
      <c r="Y263">
        <f t="shared" si="22"/>
        <v>0</v>
      </c>
      <c r="Z263">
        <f t="shared" si="23"/>
        <v>32.3</v>
      </c>
      <c r="AA263" t="s">
        <v>474</v>
      </c>
      <c r="AB263" s="6" t="str">
        <f t="shared" si="24"/>
        <v>http://gcm.io/Legislator/377018</v>
      </c>
    </row>
    <row r="264" spans="1:28" ht="15">
      <c r="A264" t="s">
        <v>1098</v>
      </c>
      <c r="B264" t="str">
        <f t="shared" si="20"/>
        <v>Deborah Wheeler</v>
      </c>
      <c r="C264" t="s">
        <v>1099</v>
      </c>
      <c r="D264" t="s">
        <v>1100</v>
      </c>
      <c r="E264" t="s">
        <v>1101</v>
      </c>
      <c r="F264" t="s">
        <v>474</v>
      </c>
      <c r="G264" t="s">
        <v>27</v>
      </c>
      <c r="H264">
        <v>3</v>
      </c>
      <c r="I264" t="s">
        <v>196</v>
      </c>
      <c r="J264">
        <v>376728</v>
      </c>
      <c r="K264">
        <v>98</v>
      </c>
      <c r="L264">
        <v>98</v>
      </c>
      <c r="M264">
        <v>22</v>
      </c>
      <c r="N264">
        <v>54</v>
      </c>
      <c r="O264">
        <v>22</v>
      </c>
      <c r="P264">
        <v>0</v>
      </c>
      <c r="Q264">
        <v>186</v>
      </c>
      <c r="R264">
        <v>61</v>
      </c>
      <c r="S264">
        <v>22.4</v>
      </c>
      <c r="T264">
        <v>32.8</v>
      </c>
      <c r="U264" t="s">
        <v>474</v>
      </c>
      <c r="V264">
        <f>2*SUMIF('Sponsorship Bills'!G:G,'House Detail'!J264,'Sponsorship Bills'!I:I)</f>
        <v>0</v>
      </c>
      <c r="W264">
        <f>0.5*SUMIF('Sponsorship Bills'!H:H,"*"&amp;'House Detail'!J264&amp;"*",'Sponsorship Bills'!I:I)</f>
        <v>-1</v>
      </c>
      <c r="X264">
        <f t="shared" si="21"/>
        <v>-1</v>
      </c>
      <c r="Y264">
        <f t="shared" si="22"/>
        <v>-0.5</v>
      </c>
      <c r="Z264">
        <f t="shared" si="23"/>
        <v>32.3</v>
      </c>
      <c r="AA264" t="s">
        <v>474</v>
      </c>
      <c r="AB264" s="6" t="str">
        <f t="shared" si="24"/>
        <v>http://gcm.io/Legislator/376728</v>
      </c>
    </row>
    <row r="265" spans="1:28" ht="15">
      <c r="A265" t="s">
        <v>1102</v>
      </c>
      <c r="B265" t="str">
        <f t="shared" si="20"/>
        <v>Armand Forest</v>
      </c>
      <c r="C265" t="s">
        <v>1103</v>
      </c>
      <c r="D265" t="s">
        <v>1104</v>
      </c>
      <c r="E265" t="s">
        <v>1105</v>
      </c>
      <c r="F265" t="s">
        <v>474</v>
      </c>
      <c r="G265" t="s">
        <v>41</v>
      </c>
      <c r="H265">
        <v>18</v>
      </c>
      <c r="I265" t="s">
        <v>1106</v>
      </c>
      <c r="J265">
        <v>376705</v>
      </c>
      <c r="K265">
        <v>98</v>
      </c>
      <c r="L265">
        <v>98</v>
      </c>
      <c r="M265">
        <v>9</v>
      </c>
      <c r="N265">
        <v>43</v>
      </c>
      <c r="O265">
        <v>46</v>
      </c>
      <c r="P265">
        <v>0</v>
      </c>
      <c r="Q265">
        <v>186</v>
      </c>
      <c r="R265">
        <v>59.5</v>
      </c>
      <c r="S265">
        <v>46.9</v>
      </c>
      <c r="T265">
        <v>32</v>
      </c>
      <c r="U265" t="s">
        <v>474</v>
      </c>
      <c r="V265">
        <f>2*SUMIF('Sponsorship Bills'!G:G,'House Detail'!J265,'Sponsorship Bills'!I:I)</f>
        <v>0</v>
      </c>
      <c r="W265">
        <f>0.5*SUMIF('Sponsorship Bills'!H:H,"*"&amp;'House Detail'!J265&amp;"*",'Sponsorship Bills'!I:I)</f>
        <v>0</v>
      </c>
      <c r="X265">
        <f t="shared" si="21"/>
        <v>0</v>
      </c>
      <c r="Y265">
        <f t="shared" si="22"/>
        <v>0</v>
      </c>
      <c r="Z265">
        <f t="shared" si="23"/>
        <v>32</v>
      </c>
      <c r="AA265" t="s">
        <v>474</v>
      </c>
      <c r="AB265" s="6" t="str">
        <f t="shared" si="24"/>
        <v>http://gcm.io/Legislator/376705</v>
      </c>
    </row>
    <row r="266" spans="1:28" ht="15">
      <c r="A266" t="s">
        <v>1107</v>
      </c>
      <c r="B266" t="str">
        <f t="shared" si="20"/>
        <v>Dick Patten</v>
      </c>
      <c r="C266" t="s">
        <v>1108</v>
      </c>
      <c r="D266" t="s">
        <v>613</v>
      </c>
      <c r="E266" t="s">
        <v>1109</v>
      </c>
      <c r="F266" t="s">
        <v>474</v>
      </c>
      <c r="G266" t="s">
        <v>27</v>
      </c>
      <c r="H266">
        <v>17</v>
      </c>
      <c r="I266" t="s">
        <v>1110</v>
      </c>
      <c r="J266">
        <v>377001</v>
      </c>
      <c r="K266">
        <v>98</v>
      </c>
      <c r="L266">
        <v>98</v>
      </c>
      <c r="M266">
        <v>14</v>
      </c>
      <c r="N266">
        <v>48</v>
      </c>
      <c r="O266">
        <v>36</v>
      </c>
      <c r="P266">
        <v>0</v>
      </c>
      <c r="Q266">
        <v>186</v>
      </c>
      <c r="R266">
        <v>58</v>
      </c>
      <c r="S266">
        <v>36.7</v>
      </c>
      <c r="T266">
        <v>31.2</v>
      </c>
      <c r="U266" t="s">
        <v>474</v>
      </c>
      <c r="V266">
        <f>2*SUMIF('Sponsorship Bills'!G:G,'House Detail'!J266,'Sponsorship Bills'!I:I)</f>
        <v>0</v>
      </c>
      <c r="W266">
        <f>0.5*SUMIF('Sponsorship Bills'!H:H,"*"&amp;'House Detail'!J266&amp;"*",'Sponsorship Bills'!I:I)</f>
        <v>0</v>
      </c>
      <c r="X266">
        <f t="shared" si="21"/>
        <v>0</v>
      </c>
      <c r="Y266">
        <f t="shared" si="22"/>
        <v>0</v>
      </c>
      <c r="Z266">
        <f t="shared" si="23"/>
        <v>31.2</v>
      </c>
      <c r="AA266" t="s">
        <v>474</v>
      </c>
      <c r="AB266" s="6" t="str">
        <f t="shared" si="24"/>
        <v>http://gcm.io/Legislator/377001</v>
      </c>
    </row>
    <row r="267" spans="1:28" ht="15">
      <c r="A267" t="s">
        <v>1111</v>
      </c>
      <c r="B267" t="str">
        <f t="shared" si="20"/>
        <v>Geoffrey Hirsch</v>
      </c>
      <c r="C267" t="s">
        <v>1112</v>
      </c>
      <c r="D267" t="s">
        <v>1113</v>
      </c>
      <c r="E267" t="s">
        <v>1114</v>
      </c>
      <c r="F267" t="s">
        <v>474</v>
      </c>
      <c r="G267" t="s">
        <v>27</v>
      </c>
      <c r="H267">
        <v>6</v>
      </c>
      <c r="I267" t="s">
        <v>1115</v>
      </c>
      <c r="J267">
        <v>377121</v>
      </c>
      <c r="K267">
        <v>98</v>
      </c>
      <c r="L267">
        <v>98</v>
      </c>
      <c r="M267">
        <v>7</v>
      </c>
      <c r="N267">
        <v>52</v>
      </c>
      <c r="O267">
        <v>39</v>
      </c>
      <c r="P267">
        <v>0</v>
      </c>
      <c r="Q267">
        <v>186</v>
      </c>
      <c r="R267">
        <v>53</v>
      </c>
      <c r="S267">
        <v>39.8</v>
      </c>
      <c r="T267">
        <v>28.5</v>
      </c>
      <c r="U267" t="s">
        <v>474</v>
      </c>
      <c r="V267">
        <f>2*SUMIF('Sponsorship Bills'!G:G,'House Detail'!J267,'Sponsorship Bills'!I:I)</f>
        <v>4</v>
      </c>
      <c r="W267">
        <f>0.5*SUMIF('Sponsorship Bills'!H:H,"*"&amp;'House Detail'!J267&amp;"*",'Sponsorship Bills'!I:I)</f>
        <v>0</v>
      </c>
      <c r="X267">
        <f t="shared" si="21"/>
        <v>4</v>
      </c>
      <c r="Y267">
        <f t="shared" si="22"/>
        <v>2.2</v>
      </c>
      <c r="Z267">
        <f t="shared" si="23"/>
        <v>30.7</v>
      </c>
      <c r="AA267" t="s">
        <v>474</v>
      </c>
      <c r="AB267" s="6" t="str">
        <f t="shared" si="24"/>
        <v>http://gcm.io/Legislator/377121</v>
      </c>
    </row>
    <row r="268" spans="1:28" ht="15">
      <c r="A268" t="s">
        <v>1116</v>
      </c>
      <c r="B268" t="str">
        <f t="shared" si="20"/>
        <v>Jane Beaulieu</v>
      </c>
      <c r="C268" t="s">
        <v>1117</v>
      </c>
      <c r="D268" t="s">
        <v>1118</v>
      </c>
      <c r="E268" t="s">
        <v>1119</v>
      </c>
      <c r="F268" t="s">
        <v>474</v>
      </c>
      <c r="G268" t="s">
        <v>41</v>
      </c>
      <c r="H268">
        <v>45</v>
      </c>
      <c r="I268" t="s">
        <v>808</v>
      </c>
      <c r="J268">
        <v>376550</v>
      </c>
      <c r="K268">
        <v>98</v>
      </c>
      <c r="L268">
        <v>98</v>
      </c>
      <c r="M268">
        <v>22</v>
      </c>
      <c r="N268">
        <v>56</v>
      </c>
      <c r="O268">
        <v>20</v>
      </c>
      <c r="P268">
        <v>0</v>
      </c>
      <c r="Q268">
        <v>186</v>
      </c>
      <c r="R268">
        <v>57</v>
      </c>
      <c r="S268">
        <v>20.4</v>
      </c>
      <c r="T268">
        <v>30.6</v>
      </c>
      <c r="U268" t="s">
        <v>474</v>
      </c>
      <c r="V268">
        <f>2*SUMIF('Sponsorship Bills'!G:G,'House Detail'!J268,'Sponsorship Bills'!I:I)</f>
        <v>0</v>
      </c>
      <c r="W268">
        <f>0.5*SUMIF('Sponsorship Bills'!H:H,"*"&amp;'House Detail'!J268&amp;"*",'Sponsorship Bills'!I:I)</f>
        <v>0</v>
      </c>
      <c r="X268">
        <f t="shared" si="21"/>
        <v>0</v>
      </c>
      <c r="Y268">
        <f t="shared" si="22"/>
        <v>0</v>
      </c>
      <c r="Z268">
        <f t="shared" si="23"/>
        <v>30.6</v>
      </c>
      <c r="AA268" t="s">
        <v>474</v>
      </c>
      <c r="AB268" s="6" t="str">
        <f t="shared" si="24"/>
        <v>http://gcm.io/Legislator/376550</v>
      </c>
    </row>
    <row r="269" spans="1:28" ht="15">
      <c r="A269" t="s">
        <v>1120</v>
      </c>
      <c r="B269" t="str">
        <f t="shared" si="20"/>
        <v>Roger Berube</v>
      </c>
      <c r="C269" t="s">
        <v>1121</v>
      </c>
      <c r="D269" t="s">
        <v>1122</v>
      </c>
      <c r="E269" t="s">
        <v>1123</v>
      </c>
      <c r="F269" t="s">
        <v>474</v>
      </c>
      <c r="G269" t="s">
        <v>58</v>
      </c>
      <c r="H269">
        <v>18</v>
      </c>
      <c r="I269" t="s">
        <v>1075</v>
      </c>
      <c r="J269">
        <v>375965</v>
      </c>
      <c r="K269">
        <v>98</v>
      </c>
      <c r="L269">
        <v>98</v>
      </c>
      <c r="M269">
        <v>14</v>
      </c>
      <c r="N269">
        <v>45</v>
      </c>
      <c r="O269">
        <v>39</v>
      </c>
      <c r="P269">
        <v>0</v>
      </c>
      <c r="Q269">
        <v>186</v>
      </c>
      <c r="R269">
        <v>57</v>
      </c>
      <c r="S269">
        <v>39.8</v>
      </c>
      <c r="T269">
        <v>30.6</v>
      </c>
      <c r="U269" t="s">
        <v>474</v>
      </c>
      <c r="V269">
        <f>2*SUMIF('Sponsorship Bills'!G:G,'House Detail'!J269,'Sponsorship Bills'!I:I)</f>
        <v>0</v>
      </c>
      <c r="W269">
        <f>0.5*SUMIF('Sponsorship Bills'!H:H,"*"&amp;'House Detail'!J269&amp;"*",'Sponsorship Bills'!I:I)</f>
        <v>0</v>
      </c>
      <c r="X269">
        <f t="shared" si="21"/>
        <v>0</v>
      </c>
      <c r="Y269">
        <f t="shared" si="22"/>
        <v>0</v>
      </c>
      <c r="Z269">
        <f t="shared" si="23"/>
        <v>30.6</v>
      </c>
      <c r="AA269" t="s">
        <v>474</v>
      </c>
      <c r="AB269" s="6" t="str">
        <f t="shared" si="24"/>
        <v>http://gcm.io/Legislator/375965</v>
      </c>
    </row>
    <row r="270" spans="1:28" ht="15">
      <c r="A270" t="s">
        <v>1124</v>
      </c>
      <c r="B270" t="str">
        <f t="shared" si="20"/>
        <v>Chip Rice</v>
      </c>
      <c r="C270" t="s">
        <v>1125</v>
      </c>
      <c r="D270" t="s">
        <v>1126</v>
      </c>
      <c r="E270" t="s">
        <v>210</v>
      </c>
      <c r="F270" t="s">
        <v>474</v>
      </c>
      <c r="G270" t="s">
        <v>27</v>
      </c>
      <c r="H270">
        <v>27</v>
      </c>
      <c r="I270" t="s">
        <v>1127</v>
      </c>
      <c r="J270">
        <v>376893</v>
      </c>
      <c r="K270">
        <v>98</v>
      </c>
      <c r="L270">
        <v>98</v>
      </c>
      <c r="M270">
        <v>22</v>
      </c>
      <c r="N270">
        <v>60</v>
      </c>
      <c r="O270">
        <v>16</v>
      </c>
      <c r="P270">
        <v>0</v>
      </c>
      <c r="Q270">
        <v>186</v>
      </c>
      <c r="R270">
        <v>56.5</v>
      </c>
      <c r="S270">
        <v>16.3</v>
      </c>
      <c r="T270">
        <v>30.4</v>
      </c>
      <c r="U270" t="s">
        <v>474</v>
      </c>
      <c r="V270">
        <f>2*SUMIF('Sponsorship Bills'!G:G,'House Detail'!J270,'Sponsorship Bills'!I:I)</f>
        <v>0</v>
      </c>
      <c r="W270">
        <f>0.5*SUMIF('Sponsorship Bills'!H:H,"*"&amp;'House Detail'!J270&amp;"*",'Sponsorship Bills'!I:I)</f>
        <v>0</v>
      </c>
      <c r="X270">
        <f t="shared" si="21"/>
        <v>0</v>
      </c>
      <c r="Y270">
        <f t="shared" si="22"/>
        <v>0</v>
      </c>
      <c r="Z270">
        <f t="shared" si="23"/>
        <v>30.4</v>
      </c>
      <c r="AA270" t="s">
        <v>474</v>
      </c>
      <c r="AB270" s="6" t="str">
        <f t="shared" si="24"/>
        <v>http://gcm.io/Legislator/376893</v>
      </c>
    </row>
    <row r="271" spans="1:28" ht="15">
      <c r="A271" t="s">
        <v>1128</v>
      </c>
      <c r="B271" t="str">
        <f t="shared" si="20"/>
        <v>David Woodbury</v>
      </c>
      <c r="C271" t="s">
        <v>1129</v>
      </c>
      <c r="D271" t="s">
        <v>204</v>
      </c>
      <c r="E271" t="s">
        <v>1130</v>
      </c>
      <c r="F271" t="s">
        <v>474</v>
      </c>
      <c r="G271" t="s">
        <v>41</v>
      </c>
      <c r="H271">
        <v>5</v>
      </c>
      <c r="I271" t="s">
        <v>610</v>
      </c>
      <c r="J271">
        <v>377193</v>
      </c>
      <c r="K271">
        <v>98</v>
      </c>
      <c r="L271">
        <v>98</v>
      </c>
      <c r="M271">
        <v>13</v>
      </c>
      <c r="N271">
        <v>51</v>
      </c>
      <c r="O271">
        <v>34</v>
      </c>
      <c r="P271">
        <v>0</v>
      </c>
      <c r="Q271">
        <v>186</v>
      </c>
      <c r="R271">
        <v>56.5</v>
      </c>
      <c r="S271">
        <v>34.7</v>
      </c>
      <c r="T271">
        <v>30.4</v>
      </c>
      <c r="U271" t="s">
        <v>474</v>
      </c>
      <c r="V271">
        <f>2*SUMIF('Sponsorship Bills'!G:G,'House Detail'!J271,'Sponsorship Bills'!I:I)</f>
        <v>0</v>
      </c>
      <c r="W271">
        <f>0.5*SUMIF('Sponsorship Bills'!H:H,"*"&amp;'House Detail'!J271&amp;"*",'Sponsorship Bills'!I:I)</f>
        <v>0</v>
      </c>
      <c r="X271">
        <f t="shared" si="21"/>
        <v>0</v>
      </c>
      <c r="Y271">
        <f t="shared" si="22"/>
        <v>0</v>
      </c>
      <c r="Z271">
        <f t="shared" si="23"/>
        <v>30.4</v>
      </c>
      <c r="AA271" t="s">
        <v>474</v>
      </c>
      <c r="AB271" s="6" t="str">
        <f t="shared" si="24"/>
        <v>http://gcm.io/Legislator/377193</v>
      </c>
    </row>
    <row r="272" spans="1:28" ht="15">
      <c r="A272" t="s">
        <v>1131</v>
      </c>
      <c r="B272" t="str">
        <f t="shared" si="20"/>
        <v>Larry Converse</v>
      </c>
      <c r="C272" t="s">
        <v>1132</v>
      </c>
      <c r="D272" t="s">
        <v>597</v>
      </c>
      <c r="E272" t="s">
        <v>1133</v>
      </c>
      <c r="F272" t="s">
        <v>474</v>
      </c>
      <c r="G272" t="s">
        <v>139</v>
      </c>
      <c r="H272">
        <v>4</v>
      </c>
      <c r="I272" t="s">
        <v>1134</v>
      </c>
      <c r="J272">
        <v>376544</v>
      </c>
      <c r="K272">
        <v>98</v>
      </c>
      <c r="L272">
        <v>98</v>
      </c>
      <c r="M272">
        <v>33</v>
      </c>
      <c r="N272">
        <v>65</v>
      </c>
      <c r="O272">
        <v>0</v>
      </c>
      <c r="P272">
        <v>0</v>
      </c>
      <c r="Q272">
        <v>186</v>
      </c>
      <c r="R272">
        <v>56</v>
      </c>
      <c r="S272">
        <v>0</v>
      </c>
      <c r="T272">
        <v>30.1</v>
      </c>
      <c r="U272" t="s">
        <v>474</v>
      </c>
      <c r="V272">
        <f>2*SUMIF('Sponsorship Bills'!G:G,'House Detail'!J272,'Sponsorship Bills'!I:I)</f>
        <v>0</v>
      </c>
      <c r="W272">
        <f>0.5*SUMIF('Sponsorship Bills'!H:H,"*"&amp;'House Detail'!J272&amp;"*",'Sponsorship Bills'!I:I)</f>
        <v>0</v>
      </c>
      <c r="X272">
        <f t="shared" si="21"/>
        <v>0</v>
      </c>
      <c r="Y272">
        <f t="shared" si="22"/>
        <v>0</v>
      </c>
      <c r="Z272">
        <f t="shared" si="23"/>
        <v>30.1</v>
      </c>
      <c r="AA272" t="s">
        <v>474</v>
      </c>
      <c r="AB272" s="6" t="str">
        <f t="shared" si="24"/>
        <v>http://gcm.io/Legislator/376544</v>
      </c>
    </row>
    <row r="273" spans="1:28" ht="15">
      <c r="A273" t="s">
        <v>1135</v>
      </c>
      <c r="B273" t="str">
        <f t="shared" si="20"/>
        <v>Alan Turcotte</v>
      </c>
      <c r="C273" t="s">
        <v>1136</v>
      </c>
      <c r="D273" t="s">
        <v>1137</v>
      </c>
      <c r="E273" t="s">
        <v>181</v>
      </c>
      <c r="F273" t="s">
        <v>474</v>
      </c>
      <c r="G273" t="s">
        <v>27</v>
      </c>
      <c r="H273">
        <v>22</v>
      </c>
      <c r="I273" t="s">
        <v>1138</v>
      </c>
      <c r="J273">
        <v>377183</v>
      </c>
      <c r="K273">
        <v>98</v>
      </c>
      <c r="L273">
        <v>98</v>
      </c>
      <c r="M273">
        <v>30</v>
      </c>
      <c r="N273">
        <v>65</v>
      </c>
      <c r="O273">
        <v>3</v>
      </c>
      <c r="P273">
        <v>0</v>
      </c>
      <c r="Q273">
        <v>186</v>
      </c>
      <c r="R273">
        <v>56</v>
      </c>
      <c r="S273">
        <v>3.1</v>
      </c>
      <c r="T273">
        <v>30.1</v>
      </c>
      <c r="U273" t="s">
        <v>474</v>
      </c>
      <c r="V273">
        <f>2*SUMIF('Sponsorship Bills'!G:G,'House Detail'!J273,'Sponsorship Bills'!I:I)</f>
        <v>0</v>
      </c>
      <c r="W273">
        <f>0.5*SUMIF('Sponsorship Bills'!H:H,"*"&amp;'House Detail'!J273&amp;"*",'Sponsorship Bills'!I:I)</f>
        <v>0</v>
      </c>
      <c r="X273">
        <f t="shared" si="21"/>
        <v>0</v>
      </c>
      <c r="Y273">
        <f t="shared" si="22"/>
        <v>0</v>
      </c>
      <c r="Z273">
        <f t="shared" si="23"/>
        <v>30.1</v>
      </c>
      <c r="AA273" t="s">
        <v>474</v>
      </c>
      <c r="AB273" s="6" t="str">
        <f t="shared" si="24"/>
        <v>http://gcm.io/Legislator/377183</v>
      </c>
    </row>
    <row r="274" spans="1:28" ht="15">
      <c r="A274" t="s">
        <v>1139</v>
      </c>
      <c r="B274" t="str">
        <f t="shared" si="20"/>
        <v>Linda DiSilvestro</v>
      </c>
      <c r="C274" t="s">
        <v>1140</v>
      </c>
      <c r="D274" t="s">
        <v>390</v>
      </c>
      <c r="E274" t="s">
        <v>1141</v>
      </c>
      <c r="F274" t="s">
        <v>474</v>
      </c>
      <c r="G274" t="s">
        <v>41</v>
      </c>
      <c r="H274">
        <v>9</v>
      </c>
      <c r="I274" t="s">
        <v>1060</v>
      </c>
      <c r="J274">
        <v>377091</v>
      </c>
      <c r="K274">
        <v>98</v>
      </c>
      <c r="L274">
        <v>98</v>
      </c>
      <c r="M274">
        <v>13</v>
      </c>
      <c r="N274">
        <v>50</v>
      </c>
      <c r="O274">
        <v>35</v>
      </c>
      <c r="P274">
        <v>0</v>
      </c>
      <c r="Q274">
        <v>186</v>
      </c>
      <c r="R274">
        <v>55.5</v>
      </c>
      <c r="S274">
        <v>35.7</v>
      </c>
      <c r="T274">
        <v>29.8</v>
      </c>
      <c r="U274" t="s">
        <v>474</v>
      </c>
      <c r="V274">
        <f>2*SUMIF('Sponsorship Bills'!G:G,'House Detail'!J274,'Sponsorship Bills'!I:I)</f>
        <v>0</v>
      </c>
      <c r="W274">
        <f>0.5*SUMIF('Sponsorship Bills'!H:H,"*"&amp;'House Detail'!J274&amp;"*",'Sponsorship Bills'!I:I)</f>
        <v>0</v>
      </c>
      <c r="X274">
        <f t="shared" si="21"/>
        <v>0</v>
      </c>
      <c r="Y274">
        <f t="shared" si="22"/>
        <v>0</v>
      </c>
      <c r="Z274">
        <f t="shared" si="23"/>
        <v>29.8</v>
      </c>
      <c r="AA274" t="s">
        <v>474</v>
      </c>
      <c r="AB274" s="6" t="str">
        <f t="shared" si="24"/>
        <v>http://gcm.io/Legislator/377091</v>
      </c>
    </row>
    <row r="275" spans="1:28" ht="15">
      <c r="A275" t="s">
        <v>1142</v>
      </c>
      <c r="B275" t="str">
        <f t="shared" si="20"/>
        <v>Andrew White</v>
      </c>
      <c r="C275" t="s">
        <v>1143</v>
      </c>
      <c r="D275" t="s">
        <v>820</v>
      </c>
      <c r="E275" t="s">
        <v>1144</v>
      </c>
      <c r="F275" t="s">
        <v>474</v>
      </c>
      <c r="G275" t="s">
        <v>64</v>
      </c>
      <c r="H275">
        <v>13</v>
      </c>
      <c r="I275" t="s">
        <v>1145</v>
      </c>
      <c r="J275">
        <v>376894</v>
      </c>
      <c r="K275">
        <v>98</v>
      </c>
      <c r="L275">
        <v>98</v>
      </c>
      <c r="M275">
        <v>20</v>
      </c>
      <c r="N275">
        <v>56</v>
      </c>
      <c r="O275">
        <v>22</v>
      </c>
      <c r="P275">
        <v>0</v>
      </c>
      <c r="Q275">
        <v>186</v>
      </c>
      <c r="R275">
        <v>55.5</v>
      </c>
      <c r="S275">
        <v>22.4</v>
      </c>
      <c r="T275">
        <v>29.8</v>
      </c>
      <c r="U275" t="s">
        <v>474</v>
      </c>
      <c r="V275">
        <f>2*SUMIF('Sponsorship Bills'!G:G,'House Detail'!J275,'Sponsorship Bills'!I:I)</f>
        <v>0</v>
      </c>
      <c r="W275">
        <f>0.5*SUMIF('Sponsorship Bills'!H:H,"*"&amp;'House Detail'!J275&amp;"*",'Sponsorship Bills'!I:I)</f>
        <v>0</v>
      </c>
      <c r="X275">
        <f t="shared" si="21"/>
        <v>0</v>
      </c>
      <c r="Y275">
        <f t="shared" si="22"/>
        <v>0</v>
      </c>
      <c r="Z275">
        <f t="shared" si="23"/>
        <v>29.8</v>
      </c>
      <c r="AA275" t="s">
        <v>474</v>
      </c>
      <c r="AB275" s="6" t="str">
        <f t="shared" si="24"/>
        <v>http://gcm.io/Legislator/376894</v>
      </c>
    </row>
    <row r="276" spans="1:28" ht="15">
      <c r="A276" t="s">
        <v>1146</v>
      </c>
      <c r="B276" t="str">
        <f t="shared" si="20"/>
        <v>Douglas Ley</v>
      </c>
      <c r="C276" t="s">
        <v>1147</v>
      </c>
      <c r="D276" t="s">
        <v>385</v>
      </c>
      <c r="E276" t="s">
        <v>1148</v>
      </c>
      <c r="F276" t="s">
        <v>474</v>
      </c>
      <c r="G276" t="s">
        <v>85</v>
      </c>
      <c r="H276">
        <v>9</v>
      </c>
      <c r="I276" t="s">
        <v>1149</v>
      </c>
      <c r="J276">
        <v>377135</v>
      </c>
      <c r="K276">
        <v>98</v>
      </c>
      <c r="L276">
        <v>98</v>
      </c>
      <c r="M276">
        <v>22</v>
      </c>
      <c r="N276">
        <v>59</v>
      </c>
      <c r="O276">
        <v>17</v>
      </c>
      <c r="P276">
        <v>0</v>
      </c>
      <c r="Q276">
        <v>186</v>
      </c>
      <c r="R276">
        <v>55.5</v>
      </c>
      <c r="S276">
        <v>17.3</v>
      </c>
      <c r="T276">
        <v>29.8</v>
      </c>
      <c r="U276" t="s">
        <v>474</v>
      </c>
      <c r="V276">
        <f>2*SUMIF('Sponsorship Bills'!G:G,'House Detail'!J276,'Sponsorship Bills'!I:I)</f>
        <v>0</v>
      </c>
      <c r="W276">
        <f>0.5*SUMIF('Sponsorship Bills'!H:H,"*"&amp;'House Detail'!J276&amp;"*",'Sponsorship Bills'!I:I)</f>
        <v>-1.5</v>
      </c>
      <c r="X276">
        <f t="shared" si="21"/>
        <v>-1.5</v>
      </c>
      <c r="Y276">
        <f t="shared" si="22"/>
        <v>-0.8</v>
      </c>
      <c r="Z276">
        <f t="shared" si="23"/>
        <v>29</v>
      </c>
      <c r="AA276" t="s">
        <v>474</v>
      </c>
      <c r="AB276" s="6" t="str">
        <f t="shared" si="24"/>
        <v>http://gcm.io/Legislator/377135</v>
      </c>
    </row>
    <row r="277" spans="1:28" ht="15">
      <c r="A277" t="s">
        <v>1150</v>
      </c>
      <c r="B277" t="str">
        <f t="shared" si="20"/>
        <v>Henry Parkhurst</v>
      </c>
      <c r="C277" t="s">
        <v>1151</v>
      </c>
      <c r="D277" t="s">
        <v>1152</v>
      </c>
      <c r="E277" t="s">
        <v>1153</v>
      </c>
      <c r="F277" t="s">
        <v>474</v>
      </c>
      <c r="G277" t="s">
        <v>85</v>
      </c>
      <c r="H277">
        <v>13</v>
      </c>
      <c r="I277" t="s">
        <v>1154</v>
      </c>
      <c r="J277">
        <v>376510</v>
      </c>
      <c r="K277">
        <v>98</v>
      </c>
      <c r="L277">
        <v>98</v>
      </c>
      <c r="M277">
        <v>11</v>
      </c>
      <c r="N277">
        <v>52</v>
      </c>
      <c r="O277">
        <v>35</v>
      </c>
      <c r="P277">
        <v>0</v>
      </c>
      <c r="Q277">
        <v>186</v>
      </c>
      <c r="R277">
        <v>54</v>
      </c>
      <c r="S277">
        <v>35.7</v>
      </c>
      <c r="T277">
        <v>29</v>
      </c>
      <c r="U277" t="s">
        <v>474</v>
      </c>
      <c r="V277">
        <f>2*SUMIF('Sponsorship Bills'!G:G,'House Detail'!J277,'Sponsorship Bills'!I:I)</f>
        <v>0</v>
      </c>
      <c r="W277">
        <f>0.5*SUMIF('Sponsorship Bills'!H:H,"*"&amp;'House Detail'!J277&amp;"*",'Sponsorship Bills'!I:I)</f>
        <v>0</v>
      </c>
      <c r="X277">
        <f t="shared" si="21"/>
        <v>0</v>
      </c>
      <c r="Y277">
        <f t="shared" si="22"/>
        <v>0</v>
      </c>
      <c r="Z277">
        <f t="shared" si="23"/>
        <v>29</v>
      </c>
      <c r="AA277" t="s">
        <v>474</v>
      </c>
      <c r="AB277" s="6" t="str">
        <f t="shared" si="24"/>
        <v>http://gcm.io/Legislator/376510</v>
      </c>
    </row>
    <row r="278" spans="1:28" ht="15">
      <c r="A278" t="s">
        <v>1155</v>
      </c>
      <c r="B278" t="str">
        <f t="shared" si="20"/>
        <v>Marjorie Smith</v>
      </c>
      <c r="C278" t="s">
        <v>1156</v>
      </c>
      <c r="D278" t="s">
        <v>1157</v>
      </c>
      <c r="E278" t="s">
        <v>455</v>
      </c>
      <c r="F278" t="s">
        <v>474</v>
      </c>
      <c r="G278" t="s">
        <v>58</v>
      </c>
      <c r="H278">
        <v>6</v>
      </c>
      <c r="I278" t="s">
        <v>1158</v>
      </c>
      <c r="J278">
        <v>376166</v>
      </c>
      <c r="K278">
        <v>98</v>
      </c>
      <c r="L278">
        <v>98</v>
      </c>
      <c r="M278">
        <v>21</v>
      </c>
      <c r="N278">
        <v>63</v>
      </c>
      <c r="O278">
        <v>14</v>
      </c>
      <c r="P278">
        <v>0</v>
      </c>
      <c r="Q278">
        <v>186</v>
      </c>
      <c r="R278">
        <v>54</v>
      </c>
      <c r="S278">
        <v>14.3</v>
      </c>
      <c r="T278">
        <v>29</v>
      </c>
      <c r="U278" t="s">
        <v>474</v>
      </c>
      <c r="V278">
        <f>2*SUMIF('Sponsorship Bills'!G:G,'House Detail'!J278,'Sponsorship Bills'!I:I)</f>
        <v>0</v>
      </c>
      <c r="W278">
        <f>0.5*SUMIF('Sponsorship Bills'!H:H,"*"&amp;'House Detail'!J278&amp;"*",'Sponsorship Bills'!I:I)</f>
        <v>0</v>
      </c>
      <c r="X278">
        <f t="shared" si="21"/>
        <v>0</v>
      </c>
      <c r="Y278">
        <f t="shared" si="22"/>
        <v>0</v>
      </c>
      <c r="Z278">
        <f t="shared" si="23"/>
        <v>29</v>
      </c>
      <c r="AA278" t="s">
        <v>474</v>
      </c>
      <c r="AB278" s="6" t="str">
        <f t="shared" si="24"/>
        <v>http://gcm.io/Legislator/376166</v>
      </c>
    </row>
    <row r="279" spans="1:28" ht="15">
      <c r="A279" t="s">
        <v>1159</v>
      </c>
      <c r="B279" t="str">
        <f t="shared" si="20"/>
        <v>Susan Ticehurst</v>
      </c>
      <c r="C279" t="s">
        <v>1160</v>
      </c>
      <c r="D279" t="s">
        <v>355</v>
      </c>
      <c r="E279" t="s">
        <v>1161</v>
      </c>
      <c r="F279" t="s">
        <v>474</v>
      </c>
      <c r="G279" t="s">
        <v>96</v>
      </c>
      <c r="H279">
        <v>3</v>
      </c>
      <c r="I279" t="s">
        <v>786</v>
      </c>
      <c r="J279">
        <v>377181</v>
      </c>
      <c r="K279">
        <v>98</v>
      </c>
      <c r="L279">
        <v>98</v>
      </c>
      <c r="M279">
        <v>29</v>
      </c>
      <c r="N279">
        <v>69</v>
      </c>
      <c r="O279">
        <v>0</v>
      </c>
      <c r="P279">
        <v>0</v>
      </c>
      <c r="Q279">
        <v>186</v>
      </c>
      <c r="R279">
        <v>54</v>
      </c>
      <c r="S279">
        <v>0</v>
      </c>
      <c r="T279">
        <v>29</v>
      </c>
      <c r="U279" t="s">
        <v>474</v>
      </c>
      <c r="V279">
        <f>2*SUMIF('Sponsorship Bills'!G:G,'House Detail'!J279,'Sponsorship Bills'!I:I)</f>
        <v>0</v>
      </c>
      <c r="W279">
        <f>0.5*SUMIF('Sponsorship Bills'!H:H,"*"&amp;'House Detail'!J279&amp;"*",'Sponsorship Bills'!I:I)</f>
        <v>0</v>
      </c>
      <c r="X279">
        <f t="shared" si="21"/>
        <v>0</v>
      </c>
      <c r="Y279">
        <f t="shared" si="22"/>
        <v>0</v>
      </c>
      <c r="Z279">
        <f t="shared" si="23"/>
        <v>29</v>
      </c>
      <c r="AA279" t="s">
        <v>474</v>
      </c>
      <c r="AB279" s="6" t="str">
        <f t="shared" si="24"/>
        <v>http://gcm.io/Legislator/377181</v>
      </c>
    </row>
    <row r="280" spans="1:28" ht="15">
      <c r="A280" t="s">
        <v>1162</v>
      </c>
      <c r="B280" t="str">
        <f t="shared" si="20"/>
        <v>Timothy Smith</v>
      </c>
      <c r="C280" t="s">
        <v>1163</v>
      </c>
      <c r="D280" t="s">
        <v>409</v>
      </c>
      <c r="E280" t="s">
        <v>455</v>
      </c>
      <c r="F280" t="s">
        <v>474</v>
      </c>
      <c r="G280" t="s">
        <v>41</v>
      </c>
      <c r="H280">
        <v>17</v>
      </c>
      <c r="I280" t="s">
        <v>135</v>
      </c>
      <c r="J280">
        <v>377170</v>
      </c>
      <c r="K280">
        <v>98</v>
      </c>
      <c r="L280">
        <v>98</v>
      </c>
      <c r="M280">
        <v>8</v>
      </c>
      <c r="N280">
        <v>50</v>
      </c>
      <c r="O280">
        <v>40</v>
      </c>
      <c r="P280">
        <v>0</v>
      </c>
      <c r="Q280">
        <v>186</v>
      </c>
      <c r="R280">
        <v>53.5</v>
      </c>
      <c r="S280">
        <v>40.8</v>
      </c>
      <c r="T280">
        <v>28.8</v>
      </c>
      <c r="U280" t="s">
        <v>474</v>
      </c>
      <c r="V280">
        <f>2*SUMIF('Sponsorship Bills'!G:G,'House Detail'!J280,'Sponsorship Bills'!I:I)</f>
        <v>0</v>
      </c>
      <c r="W280">
        <f>0.5*SUMIF('Sponsorship Bills'!H:H,"*"&amp;'House Detail'!J280&amp;"*",'Sponsorship Bills'!I:I)</f>
        <v>0</v>
      </c>
      <c r="X280">
        <f t="shared" si="21"/>
        <v>0</v>
      </c>
      <c r="Y280">
        <f t="shared" si="22"/>
        <v>0</v>
      </c>
      <c r="Z280">
        <f t="shared" si="23"/>
        <v>28.8</v>
      </c>
      <c r="AA280" t="s">
        <v>474</v>
      </c>
      <c r="AB280" s="6" t="str">
        <f t="shared" si="24"/>
        <v>http://gcm.io/Legislator/377170</v>
      </c>
    </row>
    <row r="281" spans="1:28" ht="15">
      <c r="A281" t="s">
        <v>1164</v>
      </c>
      <c r="B281" t="str">
        <f t="shared" si="20"/>
        <v>Helen Deloge</v>
      </c>
      <c r="C281" t="s">
        <v>1165</v>
      </c>
      <c r="D281" t="s">
        <v>1166</v>
      </c>
      <c r="E281" t="s">
        <v>1167</v>
      </c>
      <c r="F281" t="s">
        <v>474</v>
      </c>
      <c r="G281" t="s">
        <v>27</v>
      </c>
      <c r="H281">
        <v>16</v>
      </c>
      <c r="I281" t="s">
        <v>1168</v>
      </c>
      <c r="J281">
        <v>376931</v>
      </c>
      <c r="K281">
        <v>92</v>
      </c>
      <c r="L281">
        <v>98</v>
      </c>
      <c r="M281">
        <v>19</v>
      </c>
      <c r="N281">
        <v>60</v>
      </c>
      <c r="O281">
        <v>13</v>
      </c>
      <c r="P281">
        <v>0</v>
      </c>
      <c r="Q281">
        <v>174</v>
      </c>
      <c r="R281">
        <v>48.5</v>
      </c>
      <c r="S281">
        <v>19.4</v>
      </c>
      <c r="T281">
        <v>27.9</v>
      </c>
      <c r="U281" t="s">
        <v>474</v>
      </c>
      <c r="V281">
        <f>2*SUMIF('Sponsorship Bills'!G:G,'House Detail'!J281,'Sponsorship Bills'!I:I)</f>
        <v>0</v>
      </c>
      <c r="W281">
        <f>0.5*SUMIF('Sponsorship Bills'!H:H,"*"&amp;'House Detail'!J281&amp;"*",'Sponsorship Bills'!I:I)</f>
        <v>0</v>
      </c>
      <c r="X281">
        <f t="shared" si="21"/>
        <v>0</v>
      </c>
      <c r="Y281">
        <f t="shared" si="22"/>
        <v>0</v>
      </c>
      <c r="Z281">
        <f t="shared" si="23"/>
        <v>27.9</v>
      </c>
      <c r="AA281" t="s">
        <v>474</v>
      </c>
      <c r="AB281" s="6" t="str">
        <f t="shared" si="24"/>
        <v>http://gcm.io/Legislator/376931</v>
      </c>
    </row>
    <row r="282" spans="1:28" ht="15">
      <c r="A282" t="s">
        <v>1169</v>
      </c>
      <c r="B282" t="str">
        <f t="shared" si="20"/>
        <v>Audrey Stevens</v>
      </c>
      <c r="C282" t="s">
        <v>1170</v>
      </c>
      <c r="D282" t="s">
        <v>1171</v>
      </c>
      <c r="E282" t="s">
        <v>1172</v>
      </c>
      <c r="F282" t="s">
        <v>474</v>
      </c>
      <c r="G282" t="s">
        <v>58</v>
      </c>
      <c r="H282">
        <v>7</v>
      </c>
      <c r="I282" t="s">
        <v>1173</v>
      </c>
      <c r="J282">
        <v>377172</v>
      </c>
      <c r="K282">
        <v>98</v>
      </c>
      <c r="L282">
        <v>98</v>
      </c>
      <c r="M282">
        <v>17</v>
      </c>
      <c r="N282">
        <v>57</v>
      </c>
      <c r="O282">
        <v>24</v>
      </c>
      <c r="P282">
        <v>0</v>
      </c>
      <c r="Q282">
        <v>186</v>
      </c>
      <c r="R282">
        <v>51.5</v>
      </c>
      <c r="S282">
        <v>24.5</v>
      </c>
      <c r="T282">
        <v>27.7</v>
      </c>
      <c r="U282" t="s">
        <v>474</v>
      </c>
      <c r="V282">
        <f>2*SUMIF('Sponsorship Bills'!G:G,'House Detail'!J282,'Sponsorship Bills'!I:I)</f>
        <v>0</v>
      </c>
      <c r="W282">
        <f>0.5*SUMIF('Sponsorship Bills'!H:H,"*"&amp;'House Detail'!J282&amp;"*",'Sponsorship Bills'!I:I)</f>
        <v>0</v>
      </c>
      <c r="X282">
        <f t="shared" si="21"/>
        <v>0</v>
      </c>
      <c r="Y282">
        <f t="shared" si="22"/>
        <v>0</v>
      </c>
      <c r="Z282">
        <f t="shared" si="23"/>
        <v>27.7</v>
      </c>
      <c r="AA282" t="s">
        <v>474</v>
      </c>
      <c r="AB282" s="6" t="str">
        <f t="shared" si="24"/>
        <v>http://gcm.io/Legislator/377172</v>
      </c>
    </row>
    <row r="283" spans="1:28" ht="15">
      <c r="A283" t="s">
        <v>1174</v>
      </c>
      <c r="B283" t="str">
        <f t="shared" si="20"/>
        <v>Thomas Buco</v>
      </c>
      <c r="C283" t="s">
        <v>1175</v>
      </c>
      <c r="D283" t="s">
        <v>124</v>
      </c>
      <c r="E283" t="s">
        <v>1176</v>
      </c>
      <c r="F283" t="s">
        <v>474</v>
      </c>
      <c r="G283" t="s">
        <v>96</v>
      </c>
      <c r="H283">
        <v>2</v>
      </c>
      <c r="I283" t="s">
        <v>578</v>
      </c>
      <c r="J283">
        <v>376645</v>
      </c>
      <c r="K283">
        <v>98</v>
      </c>
      <c r="L283">
        <v>98</v>
      </c>
      <c r="M283">
        <v>27</v>
      </c>
      <c r="N283">
        <v>71</v>
      </c>
      <c r="O283">
        <v>0</v>
      </c>
      <c r="P283">
        <v>0</v>
      </c>
      <c r="Q283">
        <v>186</v>
      </c>
      <c r="R283">
        <v>52</v>
      </c>
      <c r="S283">
        <v>0</v>
      </c>
      <c r="T283">
        <v>28</v>
      </c>
      <c r="U283" t="s">
        <v>474</v>
      </c>
      <c r="V283">
        <f>2*SUMIF('Sponsorship Bills'!G:G,'House Detail'!J283,'Sponsorship Bills'!I:I)</f>
        <v>0</v>
      </c>
      <c r="W283">
        <f>0.5*SUMIF('Sponsorship Bills'!H:H,"*"&amp;'House Detail'!J283&amp;"*",'Sponsorship Bills'!I:I)</f>
        <v>-1</v>
      </c>
      <c r="X283">
        <f t="shared" si="21"/>
        <v>-1</v>
      </c>
      <c r="Y283">
        <f t="shared" si="22"/>
        <v>-0.5</v>
      </c>
      <c r="Z283">
        <f t="shared" si="23"/>
        <v>27.5</v>
      </c>
      <c r="AA283" t="s">
        <v>474</v>
      </c>
      <c r="AB283" s="6" t="str">
        <f t="shared" si="24"/>
        <v>http://gcm.io/Legislator/376645</v>
      </c>
    </row>
    <row r="284" spans="1:28" ht="15">
      <c r="A284" t="s">
        <v>1177</v>
      </c>
      <c r="B284" t="str">
        <f t="shared" si="20"/>
        <v>Patricia Lovejoy</v>
      </c>
      <c r="C284" t="s">
        <v>1178</v>
      </c>
      <c r="D284" t="s">
        <v>1179</v>
      </c>
      <c r="E284" t="s">
        <v>1180</v>
      </c>
      <c r="F284" t="s">
        <v>474</v>
      </c>
      <c r="G284" t="s">
        <v>34</v>
      </c>
      <c r="H284">
        <v>36</v>
      </c>
      <c r="I284" t="s">
        <v>1181</v>
      </c>
      <c r="J284">
        <v>376970</v>
      </c>
      <c r="K284">
        <v>98</v>
      </c>
      <c r="L284">
        <v>98</v>
      </c>
      <c r="M284">
        <v>19</v>
      </c>
      <c r="N284">
        <v>63</v>
      </c>
      <c r="O284">
        <v>16</v>
      </c>
      <c r="P284">
        <v>0</v>
      </c>
      <c r="Q284">
        <v>186</v>
      </c>
      <c r="R284">
        <v>50.5</v>
      </c>
      <c r="S284">
        <v>16.3</v>
      </c>
      <c r="T284">
        <v>27.2</v>
      </c>
      <c r="U284" t="s">
        <v>474</v>
      </c>
      <c r="V284">
        <f>2*SUMIF('Sponsorship Bills'!G:G,'House Detail'!J284,'Sponsorship Bills'!I:I)</f>
        <v>0</v>
      </c>
      <c r="W284">
        <f>0.5*SUMIF('Sponsorship Bills'!H:H,"*"&amp;'House Detail'!J284&amp;"*",'Sponsorship Bills'!I:I)</f>
        <v>0.5</v>
      </c>
      <c r="X284">
        <f t="shared" si="21"/>
        <v>0.5</v>
      </c>
      <c r="Y284">
        <f t="shared" si="22"/>
        <v>0.3</v>
      </c>
      <c r="Z284">
        <f t="shared" si="23"/>
        <v>27.5</v>
      </c>
      <c r="AA284" t="s">
        <v>474</v>
      </c>
      <c r="AB284" s="6" t="str">
        <f t="shared" si="24"/>
        <v>http://gcm.io/Legislator/376970</v>
      </c>
    </row>
    <row r="285" spans="1:28" ht="15">
      <c r="A285" t="s">
        <v>1182</v>
      </c>
      <c r="B285" t="str">
        <f t="shared" si="20"/>
        <v>Alethea Froburg</v>
      </c>
      <c r="C285" t="s">
        <v>1183</v>
      </c>
      <c r="D285" t="s">
        <v>1184</v>
      </c>
      <c r="E285" t="s">
        <v>1185</v>
      </c>
      <c r="F285" t="s">
        <v>474</v>
      </c>
      <c r="G285" t="s">
        <v>226</v>
      </c>
      <c r="H285">
        <v>3</v>
      </c>
      <c r="I285" t="s">
        <v>1186</v>
      </c>
      <c r="J285">
        <v>377297</v>
      </c>
      <c r="K285">
        <v>98</v>
      </c>
      <c r="L285">
        <v>98</v>
      </c>
      <c r="M285">
        <v>14</v>
      </c>
      <c r="N285">
        <v>54</v>
      </c>
      <c r="O285">
        <v>30</v>
      </c>
      <c r="P285">
        <v>0</v>
      </c>
      <c r="Q285">
        <v>186</v>
      </c>
      <c r="R285">
        <v>51</v>
      </c>
      <c r="S285">
        <v>30.6</v>
      </c>
      <c r="T285">
        <v>27.4</v>
      </c>
      <c r="U285" t="s">
        <v>474</v>
      </c>
      <c r="V285">
        <f>2*SUMIF('Sponsorship Bills'!G:G,'House Detail'!J285,'Sponsorship Bills'!I:I)</f>
        <v>0</v>
      </c>
      <c r="W285">
        <f>0.5*SUMIF('Sponsorship Bills'!H:H,"*"&amp;'House Detail'!J285&amp;"*",'Sponsorship Bills'!I:I)</f>
        <v>0</v>
      </c>
      <c r="X285">
        <f t="shared" si="21"/>
        <v>0</v>
      </c>
      <c r="Y285">
        <f t="shared" si="22"/>
        <v>0</v>
      </c>
      <c r="Z285">
        <f t="shared" si="23"/>
        <v>27.4</v>
      </c>
      <c r="AA285" t="s">
        <v>474</v>
      </c>
      <c r="AB285" s="6" t="str">
        <f t="shared" si="24"/>
        <v>http://gcm.io/Legislator/377297</v>
      </c>
    </row>
    <row r="286" spans="1:28" ht="15">
      <c r="A286" t="s">
        <v>1187</v>
      </c>
      <c r="B286" t="str">
        <f t="shared" si="20"/>
        <v>Christopher Herbert</v>
      </c>
      <c r="C286" t="s">
        <v>1188</v>
      </c>
      <c r="D286" t="s">
        <v>170</v>
      </c>
      <c r="E286" t="s">
        <v>281</v>
      </c>
      <c r="F286" t="s">
        <v>474</v>
      </c>
      <c r="G286" t="s">
        <v>41</v>
      </c>
      <c r="H286">
        <v>43</v>
      </c>
      <c r="I286" t="s">
        <v>713</v>
      </c>
      <c r="J286">
        <v>377303</v>
      </c>
      <c r="K286">
        <v>98</v>
      </c>
      <c r="L286">
        <v>98</v>
      </c>
      <c r="M286">
        <v>15</v>
      </c>
      <c r="N286">
        <v>55</v>
      </c>
      <c r="O286">
        <v>28</v>
      </c>
      <c r="P286">
        <v>0</v>
      </c>
      <c r="Q286">
        <v>186</v>
      </c>
      <c r="R286">
        <v>51</v>
      </c>
      <c r="S286">
        <v>28.6</v>
      </c>
      <c r="T286">
        <v>27.4</v>
      </c>
      <c r="U286" t="s">
        <v>474</v>
      </c>
      <c r="V286">
        <f>2*SUMIF('Sponsorship Bills'!G:G,'House Detail'!J286,'Sponsorship Bills'!I:I)</f>
        <v>0</v>
      </c>
      <c r="W286">
        <f>0.5*SUMIF('Sponsorship Bills'!H:H,"*"&amp;'House Detail'!J286&amp;"*",'Sponsorship Bills'!I:I)</f>
        <v>0</v>
      </c>
      <c r="X286">
        <f t="shared" si="21"/>
        <v>0</v>
      </c>
      <c r="Y286">
        <f t="shared" si="22"/>
        <v>0</v>
      </c>
      <c r="Z286">
        <f t="shared" si="23"/>
        <v>27.4</v>
      </c>
      <c r="AA286" t="s">
        <v>474</v>
      </c>
      <c r="AB286" s="6" t="str">
        <f t="shared" si="24"/>
        <v>http://gcm.io/Legislator/377303</v>
      </c>
    </row>
    <row r="287" spans="1:28" ht="15">
      <c r="A287" t="s">
        <v>1189</v>
      </c>
      <c r="B287" t="str">
        <f t="shared" si="20"/>
        <v>Thomas Sherman</v>
      </c>
      <c r="C287" t="s">
        <v>1190</v>
      </c>
      <c r="D287" t="s">
        <v>124</v>
      </c>
      <c r="E287" t="s">
        <v>752</v>
      </c>
      <c r="F287" t="s">
        <v>474</v>
      </c>
      <c r="G287" t="s">
        <v>34</v>
      </c>
      <c r="H287">
        <v>24</v>
      </c>
      <c r="I287" t="s">
        <v>1191</v>
      </c>
      <c r="J287">
        <v>377169</v>
      </c>
      <c r="K287">
        <v>98</v>
      </c>
      <c r="L287">
        <v>98</v>
      </c>
      <c r="M287">
        <v>13</v>
      </c>
      <c r="N287">
        <v>44</v>
      </c>
      <c r="O287">
        <v>41</v>
      </c>
      <c r="P287">
        <v>0</v>
      </c>
      <c r="Q287">
        <v>186</v>
      </c>
      <c r="R287">
        <v>63</v>
      </c>
      <c r="S287">
        <v>41.8</v>
      </c>
      <c r="T287">
        <v>33.9</v>
      </c>
      <c r="U287" t="s">
        <v>1043</v>
      </c>
      <c r="V287">
        <f>2*SUMIF('Sponsorship Bills'!G:G,'House Detail'!J287,'Sponsorship Bills'!I:I)</f>
        <v>-8</v>
      </c>
      <c r="W287">
        <f>0.5*SUMIF('Sponsorship Bills'!H:H,"*"&amp;'House Detail'!J287&amp;"*",'Sponsorship Bills'!I:I)</f>
        <v>-4.5</v>
      </c>
      <c r="X287">
        <f t="shared" si="21"/>
        <v>-12.5</v>
      </c>
      <c r="Y287">
        <f t="shared" si="22"/>
        <v>-6.7</v>
      </c>
      <c r="Z287">
        <f t="shared" si="23"/>
        <v>27.2</v>
      </c>
      <c r="AA287" t="s">
        <v>474</v>
      </c>
      <c r="AB287" s="6" t="str">
        <f t="shared" si="24"/>
        <v>http://gcm.io/Legislator/377169</v>
      </c>
    </row>
    <row r="288" spans="1:28" ht="15">
      <c r="A288" t="s">
        <v>1192</v>
      </c>
      <c r="B288" t="str">
        <f t="shared" si="20"/>
        <v>Barbara French</v>
      </c>
      <c r="C288" t="s">
        <v>1193</v>
      </c>
      <c r="D288" t="s">
        <v>466</v>
      </c>
      <c r="E288" t="s">
        <v>400</v>
      </c>
      <c r="F288" t="s">
        <v>474</v>
      </c>
      <c r="G288" t="s">
        <v>27</v>
      </c>
      <c r="H288">
        <v>6</v>
      </c>
      <c r="I288" t="s">
        <v>1115</v>
      </c>
      <c r="J288">
        <v>375846</v>
      </c>
      <c r="K288">
        <v>98</v>
      </c>
      <c r="L288">
        <v>98</v>
      </c>
      <c r="M288">
        <v>17</v>
      </c>
      <c r="N288">
        <v>57</v>
      </c>
      <c r="O288">
        <v>24</v>
      </c>
      <c r="P288">
        <v>0</v>
      </c>
      <c r="Q288">
        <v>186</v>
      </c>
      <c r="R288">
        <v>49</v>
      </c>
      <c r="S288">
        <v>24.5</v>
      </c>
      <c r="T288">
        <v>26.3</v>
      </c>
      <c r="U288" t="s">
        <v>1194</v>
      </c>
      <c r="V288">
        <f>2*SUMIF('Sponsorship Bills'!G:G,'House Detail'!J288,'Sponsorship Bills'!I:I)</f>
        <v>0</v>
      </c>
      <c r="W288">
        <f>0.5*SUMIF('Sponsorship Bills'!H:H,"*"&amp;'House Detail'!J288&amp;"*",'Sponsorship Bills'!I:I)</f>
        <v>0.5</v>
      </c>
      <c r="X288">
        <f t="shared" si="21"/>
        <v>0.5</v>
      </c>
      <c r="Y288">
        <f t="shared" si="22"/>
        <v>0.3</v>
      </c>
      <c r="Z288">
        <f t="shared" si="23"/>
        <v>26.6</v>
      </c>
      <c r="AA288" t="s">
        <v>1194</v>
      </c>
      <c r="AB288" s="6" t="str">
        <f t="shared" si="24"/>
        <v>http://gcm.io/Legislator/375846</v>
      </c>
    </row>
    <row r="289" spans="1:28" ht="15">
      <c r="A289" t="s">
        <v>1195</v>
      </c>
      <c r="B289" t="str">
        <f t="shared" si="20"/>
        <v>Robert Theberge</v>
      </c>
      <c r="C289" t="s">
        <v>1196</v>
      </c>
      <c r="D289" t="s">
        <v>62</v>
      </c>
      <c r="E289" t="s">
        <v>1197</v>
      </c>
      <c r="F289" t="s">
        <v>474</v>
      </c>
      <c r="G289" t="s">
        <v>226</v>
      </c>
      <c r="H289">
        <v>3</v>
      </c>
      <c r="I289" t="s">
        <v>1186</v>
      </c>
      <c r="J289">
        <v>376532</v>
      </c>
      <c r="K289">
        <v>98</v>
      </c>
      <c r="L289">
        <v>98</v>
      </c>
      <c r="M289">
        <v>17</v>
      </c>
      <c r="N289">
        <v>59</v>
      </c>
      <c r="O289">
        <v>22</v>
      </c>
      <c r="P289">
        <v>0</v>
      </c>
      <c r="Q289">
        <v>186</v>
      </c>
      <c r="R289">
        <v>49</v>
      </c>
      <c r="S289">
        <v>22.4</v>
      </c>
      <c r="T289">
        <v>26.3</v>
      </c>
      <c r="U289" t="s">
        <v>1194</v>
      </c>
      <c r="V289">
        <f>2*SUMIF('Sponsorship Bills'!G:G,'House Detail'!J289,'Sponsorship Bills'!I:I)</f>
        <v>0</v>
      </c>
      <c r="W289">
        <f>0.5*SUMIF('Sponsorship Bills'!H:H,"*"&amp;'House Detail'!J289&amp;"*",'Sponsorship Bills'!I:I)</f>
        <v>0.5</v>
      </c>
      <c r="X289">
        <f t="shared" si="21"/>
        <v>0.5</v>
      </c>
      <c r="Y289">
        <f t="shared" si="22"/>
        <v>0.3</v>
      </c>
      <c r="Z289">
        <f t="shared" si="23"/>
        <v>26.6</v>
      </c>
      <c r="AA289" t="s">
        <v>1194</v>
      </c>
      <c r="AB289" s="6" t="str">
        <f t="shared" si="24"/>
        <v>http://gcm.io/Legislator/376532</v>
      </c>
    </row>
    <row r="290" spans="1:28" ht="15">
      <c r="A290" t="s">
        <v>1198</v>
      </c>
      <c r="B290" t="str">
        <f t="shared" si="20"/>
        <v>Howard Moffett</v>
      </c>
      <c r="C290" t="s">
        <v>1199</v>
      </c>
      <c r="D290" t="s">
        <v>293</v>
      </c>
      <c r="E290" t="s">
        <v>1200</v>
      </c>
      <c r="F290" t="s">
        <v>474</v>
      </c>
      <c r="G290" t="s">
        <v>27</v>
      </c>
      <c r="H290">
        <v>9</v>
      </c>
      <c r="I290" t="s">
        <v>1201</v>
      </c>
      <c r="J290">
        <v>377148</v>
      </c>
      <c r="K290">
        <v>98</v>
      </c>
      <c r="L290">
        <v>98</v>
      </c>
      <c r="M290">
        <v>13</v>
      </c>
      <c r="N290">
        <v>57</v>
      </c>
      <c r="O290">
        <v>28</v>
      </c>
      <c r="P290">
        <v>0</v>
      </c>
      <c r="Q290">
        <v>186</v>
      </c>
      <c r="R290">
        <v>49</v>
      </c>
      <c r="S290">
        <v>28.6</v>
      </c>
      <c r="T290">
        <v>26.3</v>
      </c>
      <c r="U290" t="s">
        <v>1194</v>
      </c>
      <c r="V290">
        <f>2*SUMIF('Sponsorship Bills'!G:G,'House Detail'!J290,'Sponsorship Bills'!I:I)</f>
        <v>0</v>
      </c>
      <c r="W290">
        <f>0.5*SUMIF('Sponsorship Bills'!H:H,"*"&amp;'House Detail'!J290&amp;"*",'Sponsorship Bills'!I:I)</f>
        <v>0</v>
      </c>
      <c r="X290">
        <f t="shared" si="21"/>
        <v>0</v>
      </c>
      <c r="Y290">
        <f t="shared" si="22"/>
        <v>0</v>
      </c>
      <c r="Z290">
        <f t="shared" si="23"/>
        <v>26.3</v>
      </c>
      <c r="AA290" t="s">
        <v>1194</v>
      </c>
      <c r="AB290" s="6" t="str">
        <f t="shared" si="24"/>
        <v>http://gcm.io/Legislator/377148</v>
      </c>
    </row>
    <row r="291" spans="1:28" ht="15">
      <c r="A291" t="s">
        <v>1202</v>
      </c>
      <c r="B291" t="str">
        <f t="shared" si="20"/>
        <v>Daniel Eaton</v>
      </c>
      <c r="C291" t="s">
        <v>1203</v>
      </c>
      <c r="D291" t="s">
        <v>32</v>
      </c>
      <c r="E291" t="s">
        <v>1204</v>
      </c>
      <c r="F291" t="s">
        <v>474</v>
      </c>
      <c r="G291" t="s">
        <v>85</v>
      </c>
      <c r="H291">
        <v>3</v>
      </c>
      <c r="I291" t="s">
        <v>1205</v>
      </c>
      <c r="J291">
        <v>364729</v>
      </c>
      <c r="K291">
        <v>98</v>
      </c>
      <c r="L291">
        <v>98</v>
      </c>
      <c r="M291">
        <v>22</v>
      </c>
      <c r="N291">
        <v>65</v>
      </c>
      <c r="O291">
        <v>11</v>
      </c>
      <c r="P291">
        <v>0</v>
      </c>
      <c r="Q291">
        <v>186</v>
      </c>
      <c r="R291">
        <v>49.5</v>
      </c>
      <c r="S291">
        <v>11.2</v>
      </c>
      <c r="T291">
        <v>26.6</v>
      </c>
      <c r="U291" t="s">
        <v>1194</v>
      </c>
      <c r="V291">
        <f>2*SUMIF('Sponsorship Bills'!G:G,'House Detail'!J291,'Sponsorship Bills'!I:I)</f>
        <v>0</v>
      </c>
      <c r="W291">
        <f>0.5*SUMIF('Sponsorship Bills'!H:H,"*"&amp;'House Detail'!J291&amp;"*",'Sponsorship Bills'!I:I)</f>
        <v>-1</v>
      </c>
      <c r="X291">
        <f t="shared" si="21"/>
        <v>-1</v>
      </c>
      <c r="Y291">
        <f t="shared" si="22"/>
        <v>-0.5</v>
      </c>
      <c r="Z291">
        <f t="shared" si="23"/>
        <v>26.1</v>
      </c>
      <c r="AA291" t="s">
        <v>1194</v>
      </c>
      <c r="AB291" s="6" t="str">
        <f t="shared" si="24"/>
        <v>http://gcm.io/Legislator/364729</v>
      </c>
    </row>
    <row r="292" spans="1:28" ht="15">
      <c r="A292" t="s">
        <v>1206</v>
      </c>
      <c r="B292" t="str">
        <f t="shared" si="20"/>
        <v>Robert Walsh</v>
      </c>
      <c r="C292" t="s">
        <v>1207</v>
      </c>
      <c r="D292" t="s">
        <v>62</v>
      </c>
      <c r="E292" t="s">
        <v>719</v>
      </c>
      <c r="F292" t="s">
        <v>474</v>
      </c>
      <c r="G292" t="s">
        <v>41</v>
      </c>
      <c r="H292">
        <v>11</v>
      </c>
      <c r="I292" t="s">
        <v>475</v>
      </c>
      <c r="J292">
        <v>376882</v>
      </c>
      <c r="K292">
        <v>98</v>
      </c>
      <c r="L292">
        <v>98</v>
      </c>
      <c r="M292">
        <v>15</v>
      </c>
      <c r="N292">
        <v>58</v>
      </c>
      <c r="O292">
        <v>25</v>
      </c>
      <c r="P292">
        <v>0</v>
      </c>
      <c r="Q292">
        <v>186</v>
      </c>
      <c r="R292">
        <v>51</v>
      </c>
      <c r="S292">
        <v>25.5</v>
      </c>
      <c r="T292">
        <v>27.4</v>
      </c>
      <c r="U292" t="s">
        <v>474</v>
      </c>
      <c r="V292">
        <f>2*SUMIF('Sponsorship Bills'!G:G,'House Detail'!J292,'Sponsorship Bills'!I:I)</f>
        <v>0</v>
      </c>
      <c r="W292">
        <f>0.5*SUMIF('Sponsorship Bills'!H:H,"*"&amp;'House Detail'!J292&amp;"*",'Sponsorship Bills'!I:I)</f>
        <v>-2.5</v>
      </c>
      <c r="X292">
        <f t="shared" si="21"/>
        <v>-2.5</v>
      </c>
      <c r="Y292">
        <f t="shared" si="22"/>
        <v>-1.3</v>
      </c>
      <c r="Z292">
        <f t="shared" si="23"/>
        <v>26.099999999999998</v>
      </c>
      <c r="AA292" t="s">
        <v>1194</v>
      </c>
      <c r="AB292" s="6" t="str">
        <f t="shared" si="24"/>
        <v>http://gcm.io/Legislator/376882</v>
      </c>
    </row>
    <row r="293" spans="1:28" ht="15">
      <c r="A293" t="s">
        <v>1208</v>
      </c>
      <c r="B293" t="str">
        <f t="shared" si="20"/>
        <v>Michael O'Brien</v>
      </c>
      <c r="C293" t="s">
        <v>1209</v>
      </c>
      <c r="D293" t="s">
        <v>72</v>
      </c>
      <c r="E293" t="s">
        <v>609</v>
      </c>
      <c r="F293" t="s">
        <v>474</v>
      </c>
      <c r="G293" t="s">
        <v>41</v>
      </c>
      <c r="H293">
        <v>36</v>
      </c>
      <c r="I293" t="s">
        <v>377</v>
      </c>
      <c r="J293">
        <v>376720</v>
      </c>
      <c r="K293">
        <v>98</v>
      </c>
      <c r="L293">
        <v>98</v>
      </c>
      <c r="M293">
        <v>12</v>
      </c>
      <c r="N293">
        <v>64</v>
      </c>
      <c r="O293">
        <v>22</v>
      </c>
      <c r="P293">
        <v>0</v>
      </c>
      <c r="Q293">
        <v>186</v>
      </c>
      <c r="R293">
        <v>46.5</v>
      </c>
      <c r="S293">
        <v>22.4</v>
      </c>
      <c r="T293">
        <v>25</v>
      </c>
      <c r="U293" t="s">
        <v>1194</v>
      </c>
      <c r="V293">
        <f>2*SUMIF('Sponsorship Bills'!G:G,'House Detail'!J293,'Sponsorship Bills'!I:I)</f>
        <v>0</v>
      </c>
      <c r="W293">
        <f>0.5*SUMIF('Sponsorship Bills'!H:H,"*"&amp;'House Detail'!J293&amp;"*",'Sponsorship Bills'!I:I)</f>
        <v>0.5</v>
      </c>
      <c r="X293">
        <f t="shared" si="21"/>
        <v>0.5</v>
      </c>
      <c r="Y293">
        <f t="shared" si="22"/>
        <v>0.3</v>
      </c>
      <c r="Z293">
        <f t="shared" si="23"/>
        <v>25.3</v>
      </c>
      <c r="AA293" t="s">
        <v>1194</v>
      </c>
      <c r="AB293" s="6" t="str">
        <f t="shared" si="24"/>
        <v>http://gcm.io/Legislator/376720</v>
      </c>
    </row>
    <row r="294" spans="1:28" ht="15">
      <c r="A294" t="s">
        <v>1210</v>
      </c>
      <c r="B294" t="str">
        <f t="shared" si="20"/>
        <v>Timothy Robertson</v>
      </c>
      <c r="C294" t="s">
        <v>1211</v>
      </c>
      <c r="D294" t="s">
        <v>409</v>
      </c>
      <c r="E294" t="s">
        <v>1212</v>
      </c>
      <c r="F294" t="s">
        <v>474</v>
      </c>
      <c r="G294" t="s">
        <v>85</v>
      </c>
      <c r="H294">
        <v>6</v>
      </c>
      <c r="I294" t="s">
        <v>1213</v>
      </c>
      <c r="J294">
        <v>375918</v>
      </c>
      <c r="K294">
        <v>98</v>
      </c>
      <c r="L294">
        <v>98</v>
      </c>
      <c r="M294">
        <v>24</v>
      </c>
      <c r="N294">
        <v>71</v>
      </c>
      <c r="O294">
        <v>3</v>
      </c>
      <c r="P294">
        <v>0</v>
      </c>
      <c r="Q294">
        <v>186</v>
      </c>
      <c r="R294">
        <v>47</v>
      </c>
      <c r="S294">
        <v>3.1</v>
      </c>
      <c r="T294">
        <v>25.3</v>
      </c>
      <c r="U294" t="s">
        <v>1194</v>
      </c>
      <c r="V294">
        <f>2*SUMIF('Sponsorship Bills'!G:G,'House Detail'!J294,'Sponsorship Bills'!I:I)</f>
        <v>0</v>
      </c>
      <c r="W294">
        <f>0.5*SUMIF('Sponsorship Bills'!H:H,"*"&amp;'House Detail'!J294&amp;"*",'Sponsorship Bills'!I:I)</f>
        <v>0</v>
      </c>
      <c r="X294">
        <f t="shared" si="21"/>
        <v>0</v>
      </c>
      <c r="Y294">
        <f t="shared" si="22"/>
        <v>0</v>
      </c>
      <c r="Z294">
        <f t="shared" si="23"/>
        <v>25.3</v>
      </c>
      <c r="AA294" t="s">
        <v>1194</v>
      </c>
      <c r="AB294" s="6" t="str">
        <f t="shared" si="24"/>
        <v>http://gcm.io/Legislator/375918</v>
      </c>
    </row>
    <row r="295" spans="1:28" ht="15">
      <c r="A295" t="s">
        <v>1214</v>
      </c>
      <c r="B295" t="str">
        <f t="shared" si="20"/>
        <v>Susan Treleaven</v>
      </c>
      <c r="C295" t="s">
        <v>1215</v>
      </c>
      <c r="D295" t="s">
        <v>355</v>
      </c>
      <c r="E295" t="s">
        <v>1216</v>
      </c>
      <c r="F295" t="s">
        <v>474</v>
      </c>
      <c r="G295" t="s">
        <v>58</v>
      </c>
      <c r="H295">
        <v>17</v>
      </c>
      <c r="I295" t="s">
        <v>444</v>
      </c>
      <c r="J295">
        <v>377318</v>
      </c>
      <c r="K295">
        <v>98</v>
      </c>
      <c r="L295">
        <v>98</v>
      </c>
      <c r="M295">
        <v>23</v>
      </c>
      <c r="N295">
        <v>71</v>
      </c>
      <c r="O295">
        <v>4</v>
      </c>
      <c r="P295">
        <v>0</v>
      </c>
      <c r="Q295">
        <v>186</v>
      </c>
      <c r="R295">
        <v>47</v>
      </c>
      <c r="S295">
        <v>4.1</v>
      </c>
      <c r="T295">
        <v>25.3</v>
      </c>
      <c r="U295" t="s">
        <v>1194</v>
      </c>
      <c r="V295">
        <f>2*SUMIF('Sponsorship Bills'!G:G,'House Detail'!J295,'Sponsorship Bills'!I:I)</f>
        <v>0</v>
      </c>
      <c r="W295">
        <f>0.5*SUMIF('Sponsorship Bills'!H:H,"*"&amp;'House Detail'!J295&amp;"*",'Sponsorship Bills'!I:I)</f>
        <v>0</v>
      </c>
      <c r="X295">
        <f t="shared" si="21"/>
        <v>0</v>
      </c>
      <c r="Y295">
        <f t="shared" si="22"/>
        <v>0</v>
      </c>
      <c r="Z295">
        <f t="shared" si="23"/>
        <v>25.3</v>
      </c>
      <c r="AA295" t="s">
        <v>1194</v>
      </c>
      <c r="AB295" s="6" t="str">
        <f t="shared" si="24"/>
        <v>http://gcm.io/Legislator/377318</v>
      </c>
    </row>
    <row r="296" spans="1:28" ht="15">
      <c r="A296" t="s">
        <v>1217</v>
      </c>
      <c r="B296" t="str">
        <f t="shared" si="20"/>
        <v>Frank Heffron</v>
      </c>
      <c r="C296" t="s">
        <v>1218</v>
      </c>
      <c r="D296" t="s">
        <v>114</v>
      </c>
      <c r="E296" t="s">
        <v>1219</v>
      </c>
      <c r="F296" t="s">
        <v>474</v>
      </c>
      <c r="G296" t="s">
        <v>34</v>
      </c>
      <c r="H296">
        <v>18</v>
      </c>
      <c r="I296" t="s">
        <v>1220</v>
      </c>
      <c r="J296">
        <v>377117</v>
      </c>
      <c r="K296">
        <v>98</v>
      </c>
      <c r="L296">
        <v>98</v>
      </c>
      <c r="M296">
        <v>21</v>
      </c>
      <c r="N296">
        <v>72</v>
      </c>
      <c r="O296">
        <v>5</v>
      </c>
      <c r="P296">
        <v>0</v>
      </c>
      <c r="Q296">
        <v>186</v>
      </c>
      <c r="R296">
        <v>46.5</v>
      </c>
      <c r="S296">
        <v>5.1</v>
      </c>
      <c r="T296">
        <v>25</v>
      </c>
      <c r="U296" t="s">
        <v>1194</v>
      </c>
      <c r="V296">
        <f>2*SUMIF('Sponsorship Bills'!G:G,'House Detail'!J296,'Sponsorship Bills'!I:I)</f>
        <v>0</v>
      </c>
      <c r="W296">
        <f>0.5*SUMIF('Sponsorship Bills'!H:H,"*"&amp;'House Detail'!J296&amp;"*",'Sponsorship Bills'!I:I)</f>
        <v>0</v>
      </c>
      <c r="X296">
        <f t="shared" si="21"/>
        <v>0</v>
      </c>
      <c r="Y296">
        <f t="shared" si="22"/>
        <v>0</v>
      </c>
      <c r="Z296">
        <f t="shared" si="23"/>
        <v>25</v>
      </c>
      <c r="AA296" t="s">
        <v>1194</v>
      </c>
      <c r="AB296" s="6" t="str">
        <f t="shared" si="24"/>
        <v>http://gcm.io/Legislator/377117</v>
      </c>
    </row>
    <row r="297" spans="1:28" ht="15">
      <c r="A297" t="s">
        <v>1221</v>
      </c>
      <c r="B297" t="str">
        <f t="shared" si="20"/>
        <v>Gladys Johnsen</v>
      </c>
      <c r="C297" t="s">
        <v>1222</v>
      </c>
      <c r="D297" t="s">
        <v>1223</v>
      </c>
      <c r="E297" t="s">
        <v>1224</v>
      </c>
      <c r="F297" t="s">
        <v>474</v>
      </c>
      <c r="G297" t="s">
        <v>85</v>
      </c>
      <c r="H297">
        <v>7</v>
      </c>
      <c r="I297" t="s">
        <v>1225</v>
      </c>
      <c r="J297">
        <v>376954</v>
      </c>
      <c r="K297">
        <v>98</v>
      </c>
      <c r="L297">
        <v>98</v>
      </c>
      <c r="M297">
        <v>14</v>
      </c>
      <c r="N297">
        <v>65</v>
      </c>
      <c r="O297">
        <v>19</v>
      </c>
      <c r="P297">
        <v>0</v>
      </c>
      <c r="Q297">
        <v>186</v>
      </c>
      <c r="R297">
        <v>46.5</v>
      </c>
      <c r="S297">
        <v>19.4</v>
      </c>
      <c r="T297">
        <v>25</v>
      </c>
      <c r="U297" t="s">
        <v>1194</v>
      </c>
      <c r="V297">
        <f>2*SUMIF('Sponsorship Bills'!G:G,'House Detail'!J297,'Sponsorship Bills'!I:I)</f>
        <v>0</v>
      </c>
      <c r="W297">
        <f>0.5*SUMIF('Sponsorship Bills'!H:H,"*"&amp;'House Detail'!J297&amp;"*",'Sponsorship Bills'!I:I)</f>
        <v>0</v>
      </c>
      <c r="X297">
        <f t="shared" si="21"/>
        <v>0</v>
      </c>
      <c r="Y297">
        <f t="shared" si="22"/>
        <v>0</v>
      </c>
      <c r="Z297">
        <f t="shared" si="23"/>
        <v>25</v>
      </c>
      <c r="AA297" t="s">
        <v>1194</v>
      </c>
      <c r="AB297" s="6" t="str">
        <f t="shared" si="24"/>
        <v>http://gcm.io/Legislator/376954</v>
      </c>
    </row>
    <row r="298" spans="1:28" ht="15">
      <c r="A298" t="s">
        <v>1226</v>
      </c>
      <c r="B298" t="str">
        <f t="shared" si="20"/>
        <v>Daniel Sullivan</v>
      </c>
      <c r="C298" t="s">
        <v>1227</v>
      </c>
      <c r="D298" t="s">
        <v>32</v>
      </c>
      <c r="E298" t="s">
        <v>139</v>
      </c>
      <c r="F298" t="s">
        <v>474</v>
      </c>
      <c r="G298" t="s">
        <v>41</v>
      </c>
      <c r="H298">
        <v>42</v>
      </c>
      <c r="I298" t="s">
        <v>1228</v>
      </c>
      <c r="J298">
        <v>376692</v>
      </c>
      <c r="K298">
        <v>98</v>
      </c>
      <c r="L298">
        <v>98</v>
      </c>
      <c r="M298">
        <v>12</v>
      </c>
      <c r="N298">
        <v>60</v>
      </c>
      <c r="O298">
        <v>26</v>
      </c>
      <c r="P298">
        <v>0</v>
      </c>
      <c r="Q298">
        <v>186</v>
      </c>
      <c r="R298">
        <v>46</v>
      </c>
      <c r="S298">
        <v>26.5</v>
      </c>
      <c r="T298">
        <v>24.7</v>
      </c>
      <c r="U298" t="s">
        <v>1194</v>
      </c>
      <c r="V298">
        <f>2*SUMIF('Sponsorship Bills'!G:G,'House Detail'!J298,'Sponsorship Bills'!I:I)</f>
        <v>0</v>
      </c>
      <c r="W298">
        <f>0.5*SUMIF('Sponsorship Bills'!H:H,"*"&amp;'House Detail'!J298&amp;"*",'Sponsorship Bills'!I:I)</f>
        <v>0.5</v>
      </c>
      <c r="X298">
        <f t="shared" si="21"/>
        <v>0.5</v>
      </c>
      <c r="Y298">
        <f t="shared" si="22"/>
        <v>0.3</v>
      </c>
      <c r="Z298">
        <f t="shared" si="23"/>
        <v>25</v>
      </c>
      <c r="AA298" t="s">
        <v>1194</v>
      </c>
      <c r="AB298" s="6" t="str">
        <f t="shared" si="24"/>
        <v>http://gcm.io/Legislator/376692</v>
      </c>
    </row>
    <row r="299" spans="1:28" ht="15">
      <c r="A299" t="s">
        <v>1229</v>
      </c>
      <c r="B299" t="str">
        <f t="shared" si="20"/>
        <v>Naida Kaen</v>
      </c>
      <c r="C299" t="s">
        <v>1230</v>
      </c>
      <c r="D299" t="s">
        <v>1231</v>
      </c>
      <c r="E299" t="s">
        <v>1232</v>
      </c>
      <c r="F299" t="s">
        <v>474</v>
      </c>
      <c r="G299" t="s">
        <v>58</v>
      </c>
      <c r="H299">
        <v>5</v>
      </c>
      <c r="I299" t="s">
        <v>1233</v>
      </c>
      <c r="J299">
        <v>376077</v>
      </c>
      <c r="K299">
        <v>98</v>
      </c>
      <c r="L299">
        <v>98</v>
      </c>
      <c r="M299">
        <v>16</v>
      </c>
      <c r="N299">
        <v>64</v>
      </c>
      <c r="O299">
        <v>18</v>
      </c>
      <c r="P299">
        <v>0</v>
      </c>
      <c r="Q299">
        <v>186</v>
      </c>
      <c r="R299">
        <v>44.5</v>
      </c>
      <c r="S299">
        <v>18.4</v>
      </c>
      <c r="T299">
        <v>23.9</v>
      </c>
      <c r="U299" t="s">
        <v>1194</v>
      </c>
      <c r="V299">
        <f>2*SUMIF('Sponsorship Bills'!G:G,'House Detail'!J299,'Sponsorship Bills'!I:I)</f>
        <v>0</v>
      </c>
      <c r="W299">
        <f>0.5*SUMIF('Sponsorship Bills'!H:H,"*"&amp;'House Detail'!J299&amp;"*",'Sponsorship Bills'!I:I)</f>
        <v>1.5</v>
      </c>
      <c r="X299">
        <f t="shared" si="21"/>
        <v>1.5</v>
      </c>
      <c r="Y299">
        <f t="shared" si="22"/>
        <v>0.8</v>
      </c>
      <c r="Z299">
        <f t="shared" si="23"/>
        <v>24.7</v>
      </c>
      <c r="AA299" t="s">
        <v>1194</v>
      </c>
      <c r="AB299" s="6" t="str">
        <f t="shared" si="24"/>
        <v>http://gcm.io/Legislator/376077</v>
      </c>
    </row>
    <row r="300" spans="1:28" ht="15">
      <c r="A300" t="s">
        <v>1234</v>
      </c>
      <c r="B300" t="str">
        <f t="shared" si="20"/>
        <v>Linda Massimilla</v>
      </c>
      <c r="C300" t="s">
        <v>1235</v>
      </c>
      <c r="D300" t="s">
        <v>390</v>
      </c>
      <c r="E300" t="s">
        <v>1236</v>
      </c>
      <c r="F300" t="s">
        <v>474</v>
      </c>
      <c r="G300" t="s">
        <v>64</v>
      </c>
      <c r="H300">
        <v>1</v>
      </c>
      <c r="I300" t="s">
        <v>836</v>
      </c>
      <c r="J300">
        <v>377141</v>
      </c>
      <c r="K300">
        <v>98</v>
      </c>
      <c r="L300">
        <v>98</v>
      </c>
      <c r="M300">
        <v>19</v>
      </c>
      <c r="N300">
        <v>71</v>
      </c>
      <c r="O300">
        <v>8</v>
      </c>
      <c r="P300">
        <v>0</v>
      </c>
      <c r="Q300">
        <v>186</v>
      </c>
      <c r="R300">
        <v>45.5</v>
      </c>
      <c r="S300">
        <v>8.2</v>
      </c>
      <c r="T300">
        <v>24.5</v>
      </c>
      <c r="U300" t="s">
        <v>1194</v>
      </c>
      <c r="V300">
        <f>2*SUMIF('Sponsorship Bills'!G:G,'House Detail'!J300,'Sponsorship Bills'!I:I)</f>
        <v>0</v>
      </c>
      <c r="W300">
        <f>0.5*SUMIF('Sponsorship Bills'!H:H,"*"&amp;'House Detail'!J300&amp;"*",'Sponsorship Bills'!I:I)</f>
        <v>0</v>
      </c>
      <c r="X300">
        <f t="shared" si="21"/>
        <v>0</v>
      </c>
      <c r="Y300">
        <f t="shared" si="22"/>
        <v>0</v>
      </c>
      <c r="Z300">
        <f t="shared" si="23"/>
        <v>24.5</v>
      </c>
      <c r="AA300" t="s">
        <v>1194</v>
      </c>
      <c r="AB300" s="6" t="str">
        <f t="shared" si="24"/>
        <v>http://gcm.io/Legislator/377141</v>
      </c>
    </row>
    <row r="301" spans="1:28" ht="15">
      <c r="A301" t="s">
        <v>1237</v>
      </c>
      <c r="B301" t="str">
        <f t="shared" si="20"/>
        <v>William Hatch</v>
      </c>
      <c r="C301" t="s">
        <v>1238</v>
      </c>
      <c r="D301" t="s">
        <v>360</v>
      </c>
      <c r="E301" t="s">
        <v>1239</v>
      </c>
      <c r="F301" t="s">
        <v>474</v>
      </c>
      <c r="G301" t="s">
        <v>226</v>
      </c>
      <c r="H301">
        <v>6</v>
      </c>
      <c r="I301" t="s">
        <v>1240</v>
      </c>
      <c r="J301">
        <v>376674</v>
      </c>
      <c r="K301">
        <v>98</v>
      </c>
      <c r="L301">
        <v>98</v>
      </c>
      <c r="M301">
        <v>11</v>
      </c>
      <c r="N301">
        <v>51</v>
      </c>
      <c r="O301">
        <v>36</v>
      </c>
      <c r="P301">
        <v>0</v>
      </c>
      <c r="Q301">
        <v>186</v>
      </c>
      <c r="R301">
        <v>51</v>
      </c>
      <c r="S301">
        <v>36.7</v>
      </c>
      <c r="T301">
        <v>27.4</v>
      </c>
      <c r="U301" t="s">
        <v>474</v>
      </c>
      <c r="V301">
        <f>2*SUMIF('Sponsorship Bills'!G:G,'House Detail'!J301,'Sponsorship Bills'!I:I)</f>
        <v>-4</v>
      </c>
      <c r="W301">
        <f>0.5*SUMIF('Sponsorship Bills'!H:H,"*"&amp;'House Detail'!J301&amp;"*",'Sponsorship Bills'!I:I)</f>
        <v>-1.5</v>
      </c>
      <c r="X301">
        <f t="shared" si="21"/>
        <v>-5.5</v>
      </c>
      <c r="Y301">
        <f t="shared" si="22"/>
        <v>-3</v>
      </c>
      <c r="Z301">
        <f t="shared" si="23"/>
        <v>24.4</v>
      </c>
      <c r="AA301" t="s">
        <v>1194</v>
      </c>
      <c r="AB301" s="6" t="str">
        <f t="shared" si="24"/>
        <v>http://gcm.io/Legislator/376674</v>
      </c>
    </row>
    <row r="302" spans="1:28" ht="15">
      <c r="A302" t="s">
        <v>1241</v>
      </c>
      <c r="B302" t="str">
        <f t="shared" si="20"/>
        <v>Caroletta Alicea</v>
      </c>
      <c r="C302" t="s">
        <v>1242</v>
      </c>
      <c r="D302" t="s">
        <v>1243</v>
      </c>
      <c r="E302" t="s">
        <v>1244</v>
      </c>
      <c r="F302" t="s">
        <v>474</v>
      </c>
      <c r="G302" t="s">
        <v>27</v>
      </c>
      <c r="H302">
        <v>8</v>
      </c>
      <c r="I302" t="s">
        <v>1245</v>
      </c>
      <c r="J302">
        <v>377060</v>
      </c>
      <c r="K302">
        <v>98</v>
      </c>
      <c r="L302">
        <v>98</v>
      </c>
      <c r="M302">
        <v>15</v>
      </c>
      <c r="N302">
        <v>67</v>
      </c>
      <c r="O302">
        <v>16</v>
      </c>
      <c r="P302">
        <v>0</v>
      </c>
      <c r="Q302">
        <v>186</v>
      </c>
      <c r="R302">
        <v>45</v>
      </c>
      <c r="S302">
        <v>16.3</v>
      </c>
      <c r="T302">
        <v>24.2</v>
      </c>
      <c r="U302" t="s">
        <v>1194</v>
      </c>
      <c r="V302">
        <f>2*SUMIF('Sponsorship Bills'!G:G,'House Detail'!J302,'Sponsorship Bills'!I:I)</f>
        <v>0</v>
      </c>
      <c r="W302">
        <f>0.5*SUMIF('Sponsorship Bills'!H:H,"*"&amp;'House Detail'!J302&amp;"*",'Sponsorship Bills'!I:I)</f>
        <v>0</v>
      </c>
      <c r="X302">
        <f t="shared" si="21"/>
        <v>0</v>
      </c>
      <c r="Y302">
        <f t="shared" si="22"/>
        <v>0</v>
      </c>
      <c r="Z302">
        <f t="shared" si="23"/>
        <v>24.2</v>
      </c>
      <c r="AA302" t="s">
        <v>1194</v>
      </c>
      <c r="AB302" s="6" t="str">
        <f t="shared" si="24"/>
        <v>http://gcm.io/Legislator/377060</v>
      </c>
    </row>
    <row r="303" spans="1:28" ht="15">
      <c r="A303" t="s">
        <v>1246</v>
      </c>
      <c r="B303" t="str">
        <f t="shared" si="20"/>
        <v>C. Lee Guerette</v>
      </c>
      <c r="C303" t="s">
        <v>1247</v>
      </c>
      <c r="D303" t="s">
        <v>1248</v>
      </c>
      <c r="E303" t="s">
        <v>1249</v>
      </c>
      <c r="F303" t="s">
        <v>474</v>
      </c>
      <c r="G303" t="s">
        <v>41</v>
      </c>
      <c r="H303">
        <v>33</v>
      </c>
      <c r="I303" t="s">
        <v>1047</v>
      </c>
      <c r="J303">
        <v>377300</v>
      </c>
      <c r="K303">
        <v>98</v>
      </c>
      <c r="L303">
        <v>98</v>
      </c>
      <c r="M303">
        <v>17</v>
      </c>
      <c r="N303">
        <v>65</v>
      </c>
      <c r="O303">
        <v>16</v>
      </c>
      <c r="P303">
        <v>0</v>
      </c>
      <c r="Q303">
        <v>186</v>
      </c>
      <c r="R303">
        <v>45</v>
      </c>
      <c r="S303">
        <v>16.3</v>
      </c>
      <c r="T303">
        <v>24.2</v>
      </c>
      <c r="U303" t="s">
        <v>1194</v>
      </c>
      <c r="V303">
        <f>2*SUMIF('Sponsorship Bills'!G:G,'House Detail'!J303,'Sponsorship Bills'!I:I)</f>
        <v>0</v>
      </c>
      <c r="W303">
        <f>0.5*SUMIF('Sponsorship Bills'!H:H,"*"&amp;'House Detail'!J303&amp;"*",'Sponsorship Bills'!I:I)</f>
        <v>0</v>
      </c>
      <c r="X303">
        <f t="shared" si="21"/>
        <v>0</v>
      </c>
      <c r="Y303">
        <f t="shared" si="22"/>
        <v>0</v>
      </c>
      <c r="Z303">
        <f t="shared" si="23"/>
        <v>24.2</v>
      </c>
      <c r="AA303" t="s">
        <v>1194</v>
      </c>
      <c r="AB303" s="6" t="str">
        <f t="shared" si="24"/>
        <v>http://gcm.io/Legislator/377300</v>
      </c>
    </row>
    <row r="304" spans="1:28" ht="15">
      <c r="A304" t="s">
        <v>1250</v>
      </c>
      <c r="B304" t="str">
        <f t="shared" si="20"/>
        <v>Martin Jack</v>
      </c>
      <c r="C304" t="s">
        <v>1251</v>
      </c>
      <c r="D304" t="s">
        <v>285</v>
      </c>
      <c r="E304" t="s">
        <v>848</v>
      </c>
      <c r="F304" t="s">
        <v>474</v>
      </c>
      <c r="G304" t="s">
        <v>41</v>
      </c>
      <c r="H304">
        <v>36</v>
      </c>
      <c r="I304" t="s">
        <v>377</v>
      </c>
      <c r="J304">
        <v>377126</v>
      </c>
      <c r="K304">
        <v>98</v>
      </c>
      <c r="L304">
        <v>98</v>
      </c>
      <c r="M304">
        <v>25</v>
      </c>
      <c r="N304">
        <v>73</v>
      </c>
      <c r="O304">
        <v>0</v>
      </c>
      <c r="P304">
        <v>0</v>
      </c>
      <c r="Q304">
        <v>186</v>
      </c>
      <c r="R304">
        <v>45</v>
      </c>
      <c r="S304">
        <v>0</v>
      </c>
      <c r="T304">
        <v>24.2</v>
      </c>
      <c r="U304" t="s">
        <v>1194</v>
      </c>
      <c r="V304">
        <f>2*SUMIF('Sponsorship Bills'!G:G,'House Detail'!J304,'Sponsorship Bills'!I:I)</f>
        <v>0</v>
      </c>
      <c r="W304">
        <f>0.5*SUMIF('Sponsorship Bills'!H:H,"*"&amp;'House Detail'!J304&amp;"*",'Sponsorship Bills'!I:I)</f>
        <v>0</v>
      </c>
      <c r="X304">
        <f t="shared" si="21"/>
        <v>0</v>
      </c>
      <c r="Y304">
        <f t="shared" si="22"/>
        <v>0</v>
      </c>
      <c r="Z304">
        <f t="shared" si="23"/>
        <v>24.2</v>
      </c>
      <c r="AA304" t="s">
        <v>1194</v>
      </c>
      <c r="AB304" s="6" t="str">
        <f t="shared" si="24"/>
        <v>http://gcm.io/Legislator/377126</v>
      </c>
    </row>
    <row r="305" spans="1:28" ht="15">
      <c r="A305" t="s">
        <v>1252</v>
      </c>
      <c r="B305" t="str">
        <f t="shared" si="20"/>
        <v>Alexis Simpson</v>
      </c>
      <c r="C305" t="s">
        <v>1253</v>
      </c>
      <c r="D305" t="s">
        <v>1254</v>
      </c>
      <c r="E305" t="s">
        <v>1255</v>
      </c>
      <c r="F305" t="s">
        <v>474</v>
      </c>
      <c r="G305" t="s">
        <v>34</v>
      </c>
      <c r="H305">
        <v>18</v>
      </c>
      <c r="I305" t="s">
        <v>1220</v>
      </c>
      <c r="J305">
        <v>377314</v>
      </c>
      <c r="K305">
        <v>98</v>
      </c>
      <c r="L305">
        <v>98</v>
      </c>
      <c r="M305">
        <v>21</v>
      </c>
      <c r="N305">
        <v>68</v>
      </c>
      <c r="O305">
        <v>9</v>
      </c>
      <c r="P305">
        <v>0</v>
      </c>
      <c r="Q305">
        <v>186</v>
      </c>
      <c r="R305">
        <v>46</v>
      </c>
      <c r="S305">
        <v>9.2</v>
      </c>
      <c r="T305">
        <v>24.7</v>
      </c>
      <c r="U305" t="s">
        <v>1194</v>
      </c>
      <c r="V305">
        <f>2*SUMIF('Sponsorship Bills'!G:G,'House Detail'!J305,'Sponsorship Bills'!I:I)</f>
        <v>0</v>
      </c>
      <c r="W305">
        <f>0.5*SUMIF('Sponsorship Bills'!H:H,"*"&amp;'House Detail'!J305&amp;"*",'Sponsorship Bills'!I:I)</f>
        <v>-1</v>
      </c>
      <c r="X305">
        <f t="shared" si="21"/>
        <v>-1</v>
      </c>
      <c r="Y305">
        <f t="shared" si="22"/>
        <v>-0.5</v>
      </c>
      <c r="Z305">
        <f t="shared" si="23"/>
        <v>24.2</v>
      </c>
      <c r="AA305" t="s">
        <v>1194</v>
      </c>
      <c r="AB305" s="6" t="str">
        <f t="shared" si="24"/>
        <v>http://gcm.io/Legislator/377314</v>
      </c>
    </row>
    <row r="306" spans="1:28" ht="15">
      <c r="A306" t="s">
        <v>1256</v>
      </c>
      <c r="B306" t="str">
        <f t="shared" si="20"/>
        <v>Jacqueline Cali-Pitts</v>
      </c>
      <c r="C306" t="s">
        <v>1257</v>
      </c>
      <c r="D306" t="s">
        <v>1258</v>
      </c>
      <c r="E306" t="s">
        <v>1259</v>
      </c>
      <c r="F306" t="s">
        <v>474</v>
      </c>
      <c r="G306" t="s">
        <v>34</v>
      </c>
      <c r="H306">
        <v>30</v>
      </c>
      <c r="I306" t="s">
        <v>1260</v>
      </c>
      <c r="J306">
        <v>376191</v>
      </c>
      <c r="K306">
        <v>98</v>
      </c>
      <c r="L306">
        <v>98</v>
      </c>
      <c r="M306">
        <v>23</v>
      </c>
      <c r="N306">
        <v>66</v>
      </c>
      <c r="O306">
        <v>9</v>
      </c>
      <c r="P306">
        <v>0</v>
      </c>
      <c r="Q306">
        <v>186</v>
      </c>
      <c r="R306">
        <v>45</v>
      </c>
      <c r="S306">
        <v>9.2</v>
      </c>
      <c r="T306">
        <v>24.2</v>
      </c>
      <c r="U306" t="s">
        <v>1194</v>
      </c>
      <c r="V306">
        <f>2*SUMIF('Sponsorship Bills'!G:G,'House Detail'!J306,'Sponsorship Bills'!I:I)</f>
        <v>0</v>
      </c>
      <c r="W306">
        <f>0.5*SUMIF('Sponsorship Bills'!H:H,"*"&amp;'House Detail'!J306&amp;"*",'Sponsorship Bills'!I:I)</f>
        <v>-1.5</v>
      </c>
      <c r="X306">
        <f t="shared" si="21"/>
        <v>-1.5</v>
      </c>
      <c r="Y306">
        <f t="shared" si="22"/>
        <v>-0.8</v>
      </c>
      <c r="Z306">
        <f t="shared" si="23"/>
        <v>23.4</v>
      </c>
      <c r="AA306" t="s">
        <v>1194</v>
      </c>
      <c r="AB306" s="6" t="str">
        <f t="shared" si="24"/>
        <v>http://gcm.io/Legislator/376191</v>
      </c>
    </row>
    <row r="307" spans="1:28" ht="15">
      <c r="A307" t="s">
        <v>1261</v>
      </c>
      <c r="B307" t="str">
        <f t="shared" si="20"/>
        <v>Ivy Vann</v>
      </c>
      <c r="C307" t="s">
        <v>1262</v>
      </c>
      <c r="D307" t="s">
        <v>1263</v>
      </c>
      <c r="E307" t="s">
        <v>1264</v>
      </c>
      <c r="F307" t="s">
        <v>474</v>
      </c>
      <c r="G307" t="s">
        <v>41</v>
      </c>
      <c r="H307">
        <v>24</v>
      </c>
      <c r="I307" t="s">
        <v>1265</v>
      </c>
      <c r="J307">
        <v>377319</v>
      </c>
      <c r="K307">
        <v>98</v>
      </c>
      <c r="L307">
        <v>98</v>
      </c>
      <c r="M307">
        <v>18</v>
      </c>
      <c r="N307">
        <v>67</v>
      </c>
      <c r="O307">
        <v>13</v>
      </c>
      <c r="P307">
        <v>0</v>
      </c>
      <c r="Q307">
        <v>186</v>
      </c>
      <c r="R307">
        <v>44</v>
      </c>
      <c r="S307">
        <v>13.3</v>
      </c>
      <c r="T307">
        <v>23.7</v>
      </c>
      <c r="U307" t="s">
        <v>1194</v>
      </c>
      <c r="V307">
        <f>2*SUMIF('Sponsorship Bills'!G:G,'House Detail'!J307,'Sponsorship Bills'!I:I)</f>
        <v>0</v>
      </c>
      <c r="W307">
        <f>0.5*SUMIF('Sponsorship Bills'!H:H,"*"&amp;'House Detail'!J307&amp;"*",'Sponsorship Bills'!I:I)</f>
        <v>-0.5</v>
      </c>
      <c r="X307">
        <f t="shared" si="21"/>
        <v>-0.5</v>
      </c>
      <c r="Y307">
        <f t="shared" si="22"/>
        <v>-0.3</v>
      </c>
      <c r="Z307">
        <f t="shared" si="23"/>
        <v>23.4</v>
      </c>
      <c r="AA307" t="s">
        <v>1194</v>
      </c>
      <c r="AB307" s="6" t="str">
        <f t="shared" si="24"/>
        <v>http://gcm.io/Legislator/377319</v>
      </c>
    </row>
    <row r="308" spans="1:28" ht="15">
      <c r="A308" t="s">
        <v>1266</v>
      </c>
      <c r="B308" t="str">
        <f t="shared" si="20"/>
        <v>Alan Cohen</v>
      </c>
      <c r="C308" t="s">
        <v>1267</v>
      </c>
      <c r="D308" t="s">
        <v>1137</v>
      </c>
      <c r="E308" t="s">
        <v>1268</v>
      </c>
      <c r="F308" t="s">
        <v>474</v>
      </c>
      <c r="G308" t="s">
        <v>41</v>
      </c>
      <c r="H308">
        <v>30</v>
      </c>
      <c r="I308" t="s">
        <v>647</v>
      </c>
      <c r="J308">
        <v>377288</v>
      </c>
      <c r="K308">
        <v>98</v>
      </c>
      <c r="L308">
        <v>98</v>
      </c>
      <c r="M308">
        <v>20</v>
      </c>
      <c r="N308">
        <v>69</v>
      </c>
      <c r="O308">
        <v>9</v>
      </c>
      <c r="P308">
        <v>0</v>
      </c>
      <c r="Q308">
        <v>186</v>
      </c>
      <c r="R308">
        <v>42.5</v>
      </c>
      <c r="S308">
        <v>9.2</v>
      </c>
      <c r="T308">
        <v>22.8</v>
      </c>
      <c r="U308" t="s">
        <v>1194</v>
      </c>
      <c r="V308">
        <f>2*SUMIF('Sponsorship Bills'!G:G,'House Detail'!J308,'Sponsorship Bills'!I:I)</f>
        <v>0</v>
      </c>
      <c r="W308">
        <f>0.5*SUMIF('Sponsorship Bills'!H:H,"*"&amp;'House Detail'!J308&amp;"*",'Sponsorship Bills'!I:I)</f>
        <v>0.5</v>
      </c>
      <c r="X308">
        <f t="shared" si="21"/>
        <v>0.5</v>
      </c>
      <c r="Y308">
        <f t="shared" si="22"/>
        <v>0.3</v>
      </c>
      <c r="Z308">
        <f t="shared" si="23"/>
        <v>23.1</v>
      </c>
      <c r="AA308" t="s">
        <v>1194</v>
      </c>
      <c r="AB308" s="6" t="str">
        <f t="shared" si="24"/>
        <v>http://gcm.io/Legislator/377288</v>
      </c>
    </row>
    <row r="309" spans="1:28" ht="15">
      <c r="A309" t="s">
        <v>1269</v>
      </c>
      <c r="B309" t="str">
        <f t="shared" si="20"/>
        <v>Mary Gile</v>
      </c>
      <c r="C309" t="s">
        <v>1270</v>
      </c>
      <c r="D309" t="s">
        <v>703</v>
      </c>
      <c r="E309" t="s">
        <v>1271</v>
      </c>
      <c r="F309" t="s">
        <v>474</v>
      </c>
      <c r="G309" t="s">
        <v>27</v>
      </c>
      <c r="H309">
        <v>27</v>
      </c>
      <c r="I309" t="s">
        <v>1127</v>
      </c>
      <c r="J309">
        <v>376123</v>
      </c>
      <c r="K309">
        <v>98</v>
      </c>
      <c r="L309">
        <v>98</v>
      </c>
      <c r="M309">
        <v>15</v>
      </c>
      <c r="N309">
        <v>60</v>
      </c>
      <c r="O309">
        <v>23</v>
      </c>
      <c r="P309">
        <v>0</v>
      </c>
      <c r="Q309">
        <v>186</v>
      </c>
      <c r="R309">
        <v>48.5</v>
      </c>
      <c r="S309">
        <v>23.5</v>
      </c>
      <c r="T309">
        <v>26.1</v>
      </c>
      <c r="U309" t="s">
        <v>1194</v>
      </c>
      <c r="V309">
        <f>2*SUMIF('Sponsorship Bills'!G:G,'House Detail'!J309,'Sponsorship Bills'!I:I)</f>
        <v>0</v>
      </c>
      <c r="W309">
        <f>0.5*SUMIF('Sponsorship Bills'!H:H,"*"&amp;'House Detail'!J309&amp;"*",'Sponsorship Bills'!I:I)</f>
        <v>-5.5</v>
      </c>
      <c r="X309">
        <f t="shared" si="21"/>
        <v>-5.5</v>
      </c>
      <c r="Y309">
        <f t="shared" si="22"/>
        <v>-3</v>
      </c>
      <c r="Z309">
        <f t="shared" si="23"/>
        <v>23.1</v>
      </c>
      <c r="AA309" t="s">
        <v>1194</v>
      </c>
      <c r="AB309" s="6" t="str">
        <f t="shared" si="24"/>
        <v>http://gcm.io/Legislator/376123</v>
      </c>
    </row>
    <row r="310" spans="1:28" ht="15">
      <c r="A310" t="s">
        <v>1272</v>
      </c>
      <c r="B310" t="str">
        <f t="shared" si="20"/>
        <v>Thomas Southworth</v>
      </c>
      <c r="C310" t="s">
        <v>1273</v>
      </c>
      <c r="D310" t="s">
        <v>124</v>
      </c>
      <c r="E310" t="s">
        <v>1274</v>
      </c>
      <c r="F310" t="s">
        <v>474</v>
      </c>
      <c r="G310" t="s">
        <v>58</v>
      </c>
      <c r="H310">
        <v>20</v>
      </c>
      <c r="I310" t="s">
        <v>1275</v>
      </c>
      <c r="J310">
        <v>377316</v>
      </c>
      <c r="K310">
        <v>98</v>
      </c>
      <c r="L310">
        <v>98</v>
      </c>
      <c r="M310">
        <v>16</v>
      </c>
      <c r="N310">
        <v>64</v>
      </c>
      <c r="O310">
        <v>18</v>
      </c>
      <c r="P310">
        <v>0</v>
      </c>
      <c r="Q310">
        <v>186</v>
      </c>
      <c r="R310">
        <v>43</v>
      </c>
      <c r="S310">
        <v>18.4</v>
      </c>
      <c r="T310">
        <v>23.1</v>
      </c>
      <c r="U310" t="s">
        <v>1194</v>
      </c>
      <c r="V310">
        <f>2*SUMIF('Sponsorship Bills'!G:G,'House Detail'!J310,'Sponsorship Bills'!I:I)</f>
        <v>0</v>
      </c>
      <c r="W310">
        <f>0.5*SUMIF('Sponsorship Bills'!H:H,"*"&amp;'House Detail'!J310&amp;"*",'Sponsorship Bills'!I:I)</f>
        <v>0</v>
      </c>
      <c r="X310">
        <f t="shared" si="21"/>
        <v>0</v>
      </c>
      <c r="Y310">
        <f t="shared" si="22"/>
        <v>0</v>
      </c>
      <c r="Z310">
        <f t="shared" si="23"/>
        <v>23.1</v>
      </c>
      <c r="AA310" t="s">
        <v>1194</v>
      </c>
      <c r="AB310" s="6" t="str">
        <f t="shared" si="24"/>
        <v>http://gcm.io/Legislator/377316</v>
      </c>
    </row>
    <row r="311" spans="1:28" ht="15">
      <c r="A311" t="s">
        <v>1276</v>
      </c>
      <c r="B311" t="str">
        <f t="shared" si="20"/>
        <v>Robert Cushing</v>
      </c>
      <c r="C311" t="s">
        <v>1277</v>
      </c>
      <c r="D311" t="s">
        <v>62</v>
      </c>
      <c r="E311" t="s">
        <v>1278</v>
      </c>
      <c r="F311" t="s">
        <v>474</v>
      </c>
      <c r="G311" t="s">
        <v>34</v>
      </c>
      <c r="H311">
        <v>21</v>
      </c>
      <c r="I311" t="s">
        <v>312</v>
      </c>
      <c r="J311">
        <v>376111</v>
      </c>
      <c r="K311">
        <v>98</v>
      </c>
      <c r="L311">
        <v>98</v>
      </c>
      <c r="M311">
        <v>22</v>
      </c>
      <c r="N311">
        <v>76</v>
      </c>
      <c r="O311">
        <v>0</v>
      </c>
      <c r="P311">
        <v>0</v>
      </c>
      <c r="Q311">
        <v>186</v>
      </c>
      <c r="R311">
        <v>42</v>
      </c>
      <c r="S311">
        <v>0</v>
      </c>
      <c r="T311">
        <v>22.6</v>
      </c>
      <c r="U311" t="s">
        <v>1194</v>
      </c>
      <c r="V311">
        <f>2*SUMIF('Sponsorship Bills'!G:G,'House Detail'!J311,'Sponsorship Bills'!I:I)</f>
        <v>0</v>
      </c>
      <c r="W311">
        <f>0.5*SUMIF('Sponsorship Bills'!H:H,"*"&amp;'House Detail'!J311&amp;"*",'Sponsorship Bills'!I:I)</f>
        <v>0.5</v>
      </c>
      <c r="X311">
        <f t="shared" si="21"/>
        <v>0.5</v>
      </c>
      <c r="Y311">
        <f t="shared" si="22"/>
        <v>0.3</v>
      </c>
      <c r="Z311">
        <f t="shared" si="23"/>
        <v>22.900000000000002</v>
      </c>
      <c r="AA311" t="s">
        <v>1194</v>
      </c>
      <c r="AB311" s="6" t="str">
        <f t="shared" si="24"/>
        <v>http://gcm.io/Legislator/376111</v>
      </c>
    </row>
    <row r="312" spans="1:28" ht="15">
      <c r="A312" t="s">
        <v>1279</v>
      </c>
      <c r="B312" t="str">
        <f t="shared" si="20"/>
        <v>Michael Edgar</v>
      </c>
      <c r="C312" t="s">
        <v>1280</v>
      </c>
      <c r="D312" t="s">
        <v>72</v>
      </c>
      <c r="E312" t="s">
        <v>1281</v>
      </c>
      <c r="F312" t="s">
        <v>474</v>
      </c>
      <c r="G312" t="s">
        <v>34</v>
      </c>
      <c r="H312">
        <v>21</v>
      </c>
      <c r="I312" t="s">
        <v>312</v>
      </c>
      <c r="J312">
        <v>377778</v>
      </c>
      <c r="K312">
        <v>33</v>
      </c>
      <c r="L312">
        <v>98</v>
      </c>
      <c r="M312">
        <v>8</v>
      </c>
      <c r="N312">
        <v>25</v>
      </c>
      <c r="O312">
        <v>0</v>
      </c>
      <c r="P312">
        <v>0</v>
      </c>
      <c r="Q312">
        <v>58</v>
      </c>
      <c r="R312">
        <v>13</v>
      </c>
      <c r="S312">
        <v>66.3</v>
      </c>
      <c r="T312">
        <v>22.4</v>
      </c>
      <c r="U312" t="s">
        <v>424</v>
      </c>
      <c r="V312">
        <f>2*SUMIF('Sponsorship Bills'!G:G,'House Detail'!J312,'Sponsorship Bills'!I:I)</f>
        <v>0</v>
      </c>
      <c r="W312">
        <f>0.5*SUMIF('Sponsorship Bills'!H:H,"*"&amp;'House Detail'!J312&amp;"*",'Sponsorship Bills'!I:I)</f>
        <v>0</v>
      </c>
      <c r="X312">
        <f t="shared" si="21"/>
        <v>0</v>
      </c>
      <c r="Y312">
        <f t="shared" si="22"/>
        <v>0</v>
      </c>
      <c r="Z312">
        <f t="shared" si="23"/>
        <v>22.4</v>
      </c>
      <c r="AA312" t="s">
        <v>424</v>
      </c>
      <c r="AB312" s="6" t="str">
        <f t="shared" si="24"/>
        <v>http://gcm.io/Legislator/377778</v>
      </c>
    </row>
    <row r="313" spans="1:28" ht="15">
      <c r="A313" t="s">
        <v>1282</v>
      </c>
      <c r="B313" t="str">
        <f t="shared" si="20"/>
        <v>Peter Bixby</v>
      </c>
      <c r="C313" t="s">
        <v>1283</v>
      </c>
      <c r="D313" t="s">
        <v>413</v>
      </c>
      <c r="E313" t="s">
        <v>1284</v>
      </c>
      <c r="F313" t="s">
        <v>474</v>
      </c>
      <c r="G313" t="s">
        <v>58</v>
      </c>
      <c r="H313">
        <v>17</v>
      </c>
      <c r="I313" t="s">
        <v>444</v>
      </c>
      <c r="J313">
        <v>377070</v>
      </c>
      <c r="K313">
        <v>98</v>
      </c>
      <c r="L313">
        <v>98</v>
      </c>
      <c r="M313">
        <v>21</v>
      </c>
      <c r="N313">
        <v>73</v>
      </c>
      <c r="O313">
        <v>4</v>
      </c>
      <c r="P313">
        <v>0</v>
      </c>
      <c r="Q313">
        <v>186</v>
      </c>
      <c r="R313">
        <v>41.5</v>
      </c>
      <c r="S313">
        <v>4.1</v>
      </c>
      <c r="T313">
        <v>22.3</v>
      </c>
      <c r="U313" t="s">
        <v>1194</v>
      </c>
      <c r="V313">
        <f>2*SUMIF('Sponsorship Bills'!G:G,'House Detail'!J313,'Sponsorship Bills'!I:I)</f>
        <v>0</v>
      </c>
      <c r="W313">
        <f>0.5*SUMIF('Sponsorship Bills'!H:H,"*"&amp;'House Detail'!J313&amp;"*",'Sponsorship Bills'!I:I)</f>
        <v>0</v>
      </c>
      <c r="X313">
        <f t="shared" si="21"/>
        <v>0</v>
      </c>
      <c r="Y313">
        <f t="shared" si="22"/>
        <v>0</v>
      </c>
      <c r="Z313">
        <f t="shared" si="23"/>
        <v>22.3</v>
      </c>
      <c r="AA313" t="s">
        <v>1194</v>
      </c>
      <c r="AB313" s="6" t="str">
        <f t="shared" si="24"/>
        <v>http://gcm.io/Legislator/377070</v>
      </c>
    </row>
    <row r="314" spans="1:28" ht="15">
      <c r="A314" t="s">
        <v>1285</v>
      </c>
      <c r="B314" t="str">
        <f t="shared" si="20"/>
        <v>Virginia Irwin</v>
      </c>
      <c r="C314" t="s">
        <v>1286</v>
      </c>
      <c r="D314" t="s">
        <v>1287</v>
      </c>
      <c r="E314" t="s">
        <v>1288</v>
      </c>
      <c r="F314" t="s">
        <v>474</v>
      </c>
      <c r="G314" t="s">
        <v>139</v>
      </c>
      <c r="H314">
        <v>9</v>
      </c>
      <c r="I314" t="s">
        <v>1289</v>
      </c>
      <c r="J314">
        <v>377057</v>
      </c>
      <c r="K314">
        <v>98</v>
      </c>
      <c r="L314">
        <v>98</v>
      </c>
      <c r="M314">
        <v>19</v>
      </c>
      <c r="N314">
        <v>70</v>
      </c>
      <c r="O314">
        <v>9</v>
      </c>
      <c r="P314">
        <v>0</v>
      </c>
      <c r="Q314">
        <v>186</v>
      </c>
      <c r="R314">
        <v>40</v>
      </c>
      <c r="S314">
        <v>9.2</v>
      </c>
      <c r="T314">
        <v>21.5</v>
      </c>
      <c r="U314" t="s">
        <v>1194</v>
      </c>
      <c r="V314">
        <f>2*SUMIF('Sponsorship Bills'!G:G,'House Detail'!J314,'Sponsorship Bills'!I:I)</f>
        <v>0</v>
      </c>
      <c r="W314">
        <f>0.5*SUMIF('Sponsorship Bills'!H:H,"*"&amp;'House Detail'!J314&amp;"*",'Sponsorship Bills'!I:I)</f>
        <v>1.5</v>
      </c>
      <c r="X314">
        <f t="shared" si="21"/>
        <v>1.5</v>
      </c>
      <c r="Y314">
        <f t="shared" si="22"/>
        <v>0.8</v>
      </c>
      <c r="Z314">
        <f t="shared" si="23"/>
        <v>22.3</v>
      </c>
      <c r="AA314" t="s">
        <v>1194</v>
      </c>
      <c r="AB314" s="6" t="str">
        <f t="shared" si="24"/>
        <v>http://gcm.io/Legislator/377057</v>
      </c>
    </row>
    <row r="315" spans="1:28" ht="15">
      <c r="A315" t="s">
        <v>1290</v>
      </c>
      <c r="B315" t="str">
        <f t="shared" si="20"/>
        <v>Richard McNamara</v>
      </c>
      <c r="C315" t="s">
        <v>1291</v>
      </c>
      <c r="D315" t="s">
        <v>263</v>
      </c>
      <c r="E315" t="s">
        <v>1292</v>
      </c>
      <c r="F315" t="s">
        <v>474</v>
      </c>
      <c r="G315" t="s">
        <v>41</v>
      </c>
      <c r="H315">
        <v>38</v>
      </c>
      <c r="I315" t="s">
        <v>116</v>
      </c>
      <c r="J315">
        <v>377143</v>
      </c>
      <c r="K315">
        <v>98</v>
      </c>
      <c r="L315">
        <v>98</v>
      </c>
      <c r="M315">
        <v>13</v>
      </c>
      <c r="N315">
        <v>65</v>
      </c>
      <c r="O315">
        <v>20</v>
      </c>
      <c r="P315">
        <v>0</v>
      </c>
      <c r="Q315">
        <v>186</v>
      </c>
      <c r="R315">
        <v>40.5</v>
      </c>
      <c r="S315">
        <v>20.4</v>
      </c>
      <c r="T315">
        <v>21.8</v>
      </c>
      <c r="U315" t="s">
        <v>1194</v>
      </c>
      <c r="V315">
        <f>2*SUMIF('Sponsorship Bills'!G:G,'House Detail'!J315,'Sponsorship Bills'!I:I)</f>
        <v>0</v>
      </c>
      <c r="W315">
        <f>0.5*SUMIF('Sponsorship Bills'!H:H,"*"&amp;'House Detail'!J315&amp;"*",'Sponsorship Bills'!I:I)</f>
        <v>0.5</v>
      </c>
      <c r="X315">
        <f t="shared" si="21"/>
        <v>0.5</v>
      </c>
      <c r="Y315">
        <f t="shared" si="22"/>
        <v>0.3</v>
      </c>
      <c r="Z315">
        <f t="shared" si="23"/>
        <v>22.1</v>
      </c>
      <c r="AA315" t="s">
        <v>1194</v>
      </c>
      <c r="AB315" s="6" t="str">
        <f t="shared" si="24"/>
        <v>http://gcm.io/Legislator/377143</v>
      </c>
    </row>
    <row r="316" spans="1:28" ht="15">
      <c r="A316" t="s">
        <v>1293</v>
      </c>
      <c r="B316" t="str">
        <f t="shared" si="20"/>
        <v>Debbie DiFranco</v>
      </c>
      <c r="C316" t="s">
        <v>1294</v>
      </c>
      <c r="D316" t="s">
        <v>1295</v>
      </c>
      <c r="E316" t="s">
        <v>1296</v>
      </c>
      <c r="F316" t="s">
        <v>474</v>
      </c>
      <c r="G316" t="s">
        <v>34</v>
      </c>
      <c r="H316">
        <v>27</v>
      </c>
      <c r="I316" t="s">
        <v>1297</v>
      </c>
      <c r="J316">
        <v>377290</v>
      </c>
      <c r="K316">
        <v>98</v>
      </c>
      <c r="L316">
        <v>98</v>
      </c>
      <c r="M316">
        <v>17</v>
      </c>
      <c r="N316">
        <v>68</v>
      </c>
      <c r="O316">
        <v>13</v>
      </c>
      <c r="P316">
        <v>0</v>
      </c>
      <c r="Q316">
        <v>186</v>
      </c>
      <c r="R316">
        <v>42.5</v>
      </c>
      <c r="S316">
        <v>13.3</v>
      </c>
      <c r="T316">
        <v>22.8</v>
      </c>
      <c r="U316" t="s">
        <v>1194</v>
      </c>
      <c r="V316">
        <f>2*SUMIF('Sponsorship Bills'!G:G,'House Detail'!J316,'Sponsorship Bills'!I:I)</f>
        <v>0</v>
      </c>
      <c r="W316">
        <f>0.5*SUMIF('Sponsorship Bills'!H:H,"*"&amp;'House Detail'!J316&amp;"*",'Sponsorship Bills'!I:I)</f>
        <v>-1.5</v>
      </c>
      <c r="X316">
        <f t="shared" si="21"/>
        <v>-1.5</v>
      </c>
      <c r="Y316">
        <f t="shared" si="22"/>
        <v>-0.8</v>
      </c>
      <c r="Z316">
        <f t="shared" si="23"/>
        <v>22</v>
      </c>
      <c r="AA316" t="s">
        <v>1194</v>
      </c>
      <c r="AB316" s="6" t="str">
        <f t="shared" si="24"/>
        <v>http://gcm.io/Legislator/377290</v>
      </c>
    </row>
    <row r="317" spans="1:28" ht="15">
      <c r="A317" t="s">
        <v>1298</v>
      </c>
      <c r="B317" t="str">
        <f t="shared" si="20"/>
        <v>Yvonne Thomas</v>
      </c>
      <c r="C317" t="s">
        <v>1299</v>
      </c>
      <c r="D317" t="s">
        <v>331</v>
      </c>
      <c r="E317" t="s">
        <v>124</v>
      </c>
      <c r="F317" t="s">
        <v>474</v>
      </c>
      <c r="G317" t="s">
        <v>226</v>
      </c>
      <c r="H317">
        <v>3</v>
      </c>
      <c r="I317" t="s">
        <v>1186</v>
      </c>
      <c r="J317">
        <v>376676</v>
      </c>
      <c r="K317">
        <v>98</v>
      </c>
      <c r="L317">
        <v>98</v>
      </c>
      <c r="M317">
        <v>21</v>
      </c>
      <c r="N317">
        <v>72</v>
      </c>
      <c r="O317">
        <v>5</v>
      </c>
      <c r="P317">
        <v>0</v>
      </c>
      <c r="Q317">
        <v>186</v>
      </c>
      <c r="R317">
        <v>41</v>
      </c>
      <c r="S317">
        <v>5.1</v>
      </c>
      <c r="T317">
        <v>22</v>
      </c>
      <c r="U317" t="s">
        <v>1194</v>
      </c>
      <c r="V317">
        <f>2*SUMIF('Sponsorship Bills'!G:G,'House Detail'!J317,'Sponsorship Bills'!I:I)</f>
        <v>0</v>
      </c>
      <c r="W317">
        <f>0.5*SUMIF('Sponsorship Bills'!H:H,"*"&amp;'House Detail'!J317&amp;"*",'Sponsorship Bills'!I:I)</f>
        <v>0</v>
      </c>
      <c r="X317">
        <f t="shared" si="21"/>
        <v>0</v>
      </c>
      <c r="Y317">
        <f t="shared" si="22"/>
        <v>0</v>
      </c>
      <c r="Z317">
        <f t="shared" si="23"/>
        <v>22</v>
      </c>
      <c r="AA317" t="s">
        <v>1194</v>
      </c>
      <c r="AB317" s="6" t="str">
        <f t="shared" si="24"/>
        <v>http://gcm.io/Legislator/376676</v>
      </c>
    </row>
    <row r="318" spans="1:28" ht="15">
      <c r="A318" t="s">
        <v>1300</v>
      </c>
      <c r="B318" t="str">
        <f t="shared" si="20"/>
        <v>Benjamin Baroody</v>
      </c>
      <c r="C318" t="s">
        <v>1301</v>
      </c>
      <c r="D318" t="s">
        <v>919</v>
      </c>
      <c r="E318" t="s">
        <v>1302</v>
      </c>
      <c r="F318" t="s">
        <v>474</v>
      </c>
      <c r="G318" t="s">
        <v>41</v>
      </c>
      <c r="H318">
        <v>43</v>
      </c>
      <c r="I318" t="s">
        <v>713</v>
      </c>
      <c r="J318">
        <v>374801</v>
      </c>
      <c r="K318">
        <v>98</v>
      </c>
      <c r="L318">
        <v>98</v>
      </c>
      <c r="M318">
        <v>16</v>
      </c>
      <c r="N318">
        <v>68</v>
      </c>
      <c r="O318">
        <v>14</v>
      </c>
      <c r="P318">
        <v>0</v>
      </c>
      <c r="Q318">
        <v>186</v>
      </c>
      <c r="R318">
        <v>40.5</v>
      </c>
      <c r="S318">
        <v>14.3</v>
      </c>
      <c r="T318">
        <v>21.8</v>
      </c>
      <c r="U318" t="s">
        <v>1194</v>
      </c>
      <c r="V318">
        <f>2*SUMIF('Sponsorship Bills'!G:G,'House Detail'!J318,'Sponsorship Bills'!I:I)</f>
        <v>0</v>
      </c>
      <c r="W318">
        <f>0.5*SUMIF('Sponsorship Bills'!H:H,"*"&amp;'House Detail'!J318&amp;"*",'Sponsorship Bills'!I:I)</f>
        <v>0</v>
      </c>
      <c r="X318">
        <f t="shared" si="21"/>
        <v>0</v>
      </c>
      <c r="Y318">
        <f t="shared" si="22"/>
        <v>0</v>
      </c>
      <c r="Z318">
        <f t="shared" si="23"/>
        <v>21.8</v>
      </c>
      <c r="AA318" t="s">
        <v>1194</v>
      </c>
      <c r="AB318" s="6" t="str">
        <f t="shared" si="24"/>
        <v>http://gcm.io/Legislator/374801</v>
      </c>
    </row>
    <row r="319" spans="1:28" ht="15">
      <c r="A319" t="s">
        <v>1303</v>
      </c>
      <c r="B319" t="str">
        <f t="shared" si="20"/>
        <v>Peter Leishman</v>
      </c>
      <c r="C319" t="s">
        <v>1304</v>
      </c>
      <c r="D319" t="s">
        <v>413</v>
      </c>
      <c r="E319" t="s">
        <v>1305</v>
      </c>
      <c r="F319" t="s">
        <v>474</v>
      </c>
      <c r="G319" t="s">
        <v>41</v>
      </c>
      <c r="H319">
        <v>24</v>
      </c>
      <c r="I319" t="s">
        <v>1265</v>
      </c>
      <c r="J319">
        <v>376139</v>
      </c>
      <c r="K319">
        <v>98</v>
      </c>
      <c r="L319">
        <v>98</v>
      </c>
      <c r="M319">
        <v>22</v>
      </c>
      <c r="N319">
        <v>70</v>
      </c>
      <c r="O319">
        <v>6</v>
      </c>
      <c r="P319">
        <v>0</v>
      </c>
      <c r="Q319">
        <v>186</v>
      </c>
      <c r="R319">
        <v>46.5</v>
      </c>
      <c r="S319">
        <v>6.1</v>
      </c>
      <c r="T319">
        <v>25</v>
      </c>
      <c r="U319" t="s">
        <v>1194</v>
      </c>
      <c r="V319">
        <f>2*SUMIF('Sponsorship Bills'!G:G,'House Detail'!J319,'Sponsorship Bills'!I:I)</f>
        <v>0</v>
      </c>
      <c r="W319">
        <f>0.5*SUMIF('Sponsorship Bills'!H:H,"*"&amp;'House Detail'!J319&amp;"*",'Sponsorship Bills'!I:I)</f>
        <v>-6</v>
      </c>
      <c r="X319">
        <f t="shared" si="21"/>
        <v>-6</v>
      </c>
      <c r="Y319">
        <f t="shared" si="22"/>
        <v>-3.2</v>
      </c>
      <c r="Z319">
        <f t="shared" si="23"/>
        <v>21.8</v>
      </c>
      <c r="AA319" t="s">
        <v>1194</v>
      </c>
      <c r="AB319" s="6" t="str">
        <f t="shared" si="24"/>
        <v>http://gcm.io/Legislator/376139</v>
      </c>
    </row>
    <row r="320" spans="1:28" ht="15">
      <c r="A320" t="s">
        <v>1306</v>
      </c>
      <c r="B320" t="str">
        <f t="shared" si="20"/>
        <v>Lee Oxenham</v>
      </c>
      <c r="C320" t="s">
        <v>1307</v>
      </c>
      <c r="D320" t="s">
        <v>1308</v>
      </c>
      <c r="E320" t="s">
        <v>1309</v>
      </c>
      <c r="F320" t="s">
        <v>474</v>
      </c>
      <c r="G320" t="s">
        <v>139</v>
      </c>
      <c r="H320">
        <v>1</v>
      </c>
      <c r="I320" t="s">
        <v>1097</v>
      </c>
      <c r="J320">
        <v>377310</v>
      </c>
      <c r="K320">
        <v>98</v>
      </c>
      <c r="L320">
        <v>98</v>
      </c>
      <c r="M320">
        <v>13</v>
      </c>
      <c r="N320">
        <v>69</v>
      </c>
      <c r="O320">
        <v>16</v>
      </c>
      <c r="P320">
        <v>0</v>
      </c>
      <c r="Q320">
        <v>186</v>
      </c>
      <c r="R320">
        <v>42</v>
      </c>
      <c r="S320">
        <v>16.3</v>
      </c>
      <c r="T320">
        <v>22.6</v>
      </c>
      <c r="U320" t="s">
        <v>1194</v>
      </c>
      <c r="V320">
        <f>2*SUMIF('Sponsorship Bills'!G:G,'House Detail'!J320,'Sponsorship Bills'!I:I)</f>
        <v>0</v>
      </c>
      <c r="W320">
        <f>0.5*SUMIF('Sponsorship Bills'!H:H,"*"&amp;'House Detail'!J320&amp;"*",'Sponsorship Bills'!I:I)</f>
        <v>-1.5</v>
      </c>
      <c r="X320">
        <f t="shared" si="21"/>
        <v>-1.5</v>
      </c>
      <c r="Y320">
        <f t="shared" si="22"/>
        <v>-0.8</v>
      </c>
      <c r="Z320">
        <f t="shared" si="23"/>
        <v>21.8</v>
      </c>
      <c r="AA320" t="s">
        <v>1194</v>
      </c>
      <c r="AB320" s="6" t="str">
        <f t="shared" si="24"/>
        <v>http://gcm.io/Legislator/377310</v>
      </c>
    </row>
    <row r="321" spans="1:28" ht="15">
      <c r="A321" t="s">
        <v>1310</v>
      </c>
      <c r="B321" t="str">
        <f t="shared" si="20"/>
        <v>Timothy Soucy</v>
      </c>
      <c r="C321" t="s">
        <v>1311</v>
      </c>
      <c r="D321" t="s">
        <v>409</v>
      </c>
      <c r="E321" t="s">
        <v>1312</v>
      </c>
      <c r="F321" t="s">
        <v>474</v>
      </c>
      <c r="G321" t="s">
        <v>41</v>
      </c>
      <c r="H321">
        <v>34</v>
      </c>
      <c r="I321" t="s">
        <v>338</v>
      </c>
      <c r="J321">
        <v>376869</v>
      </c>
      <c r="K321">
        <v>92</v>
      </c>
      <c r="L321">
        <v>98</v>
      </c>
      <c r="M321">
        <v>12</v>
      </c>
      <c r="N321">
        <v>60</v>
      </c>
      <c r="O321">
        <v>20</v>
      </c>
      <c r="P321">
        <v>0</v>
      </c>
      <c r="Q321">
        <v>174</v>
      </c>
      <c r="R321">
        <v>37.5</v>
      </c>
      <c r="S321">
        <v>26.5</v>
      </c>
      <c r="T321">
        <v>21.6</v>
      </c>
      <c r="U321" t="s">
        <v>1194</v>
      </c>
      <c r="V321">
        <f>2*SUMIF('Sponsorship Bills'!G:G,'House Detail'!J321,'Sponsorship Bills'!I:I)</f>
        <v>0</v>
      </c>
      <c r="W321">
        <f>0.5*SUMIF('Sponsorship Bills'!H:H,"*"&amp;'House Detail'!J321&amp;"*",'Sponsorship Bills'!I:I)</f>
        <v>0</v>
      </c>
      <c r="X321">
        <f t="shared" si="21"/>
        <v>0</v>
      </c>
      <c r="Y321">
        <f t="shared" si="22"/>
        <v>0</v>
      </c>
      <c r="Z321">
        <f t="shared" si="23"/>
        <v>21.6</v>
      </c>
      <c r="AA321" t="s">
        <v>1194</v>
      </c>
      <c r="AB321" s="6" t="str">
        <f t="shared" si="24"/>
        <v>http://gcm.io/Legislator/376869</v>
      </c>
    </row>
    <row r="322" spans="1:28" ht="15">
      <c r="A322" t="s">
        <v>1313</v>
      </c>
      <c r="B322" t="str">
        <f t="shared" si="20"/>
        <v>Jacalyn Cilley</v>
      </c>
      <c r="C322" t="s">
        <v>1314</v>
      </c>
      <c r="D322" t="s">
        <v>1315</v>
      </c>
      <c r="E322" t="s">
        <v>1316</v>
      </c>
      <c r="F322" t="s">
        <v>474</v>
      </c>
      <c r="G322" t="s">
        <v>58</v>
      </c>
      <c r="H322">
        <v>4</v>
      </c>
      <c r="I322" t="s">
        <v>182</v>
      </c>
      <c r="J322">
        <v>376564</v>
      </c>
      <c r="K322">
        <v>98</v>
      </c>
      <c r="L322">
        <v>98</v>
      </c>
      <c r="M322">
        <v>15</v>
      </c>
      <c r="N322">
        <v>51</v>
      </c>
      <c r="O322">
        <v>32</v>
      </c>
      <c r="P322">
        <v>0</v>
      </c>
      <c r="Q322">
        <v>186</v>
      </c>
      <c r="R322">
        <v>52</v>
      </c>
      <c r="S322">
        <v>32.7</v>
      </c>
      <c r="T322">
        <v>28</v>
      </c>
      <c r="U322" t="s">
        <v>474</v>
      </c>
      <c r="V322">
        <f>2*SUMIF('Sponsorship Bills'!G:G,'House Detail'!J322,'Sponsorship Bills'!I:I)</f>
        <v>-10</v>
      </c>
      <c r="W322">
        <f>0.5*SUMIF('Sponsorship Bills'!H:H,"*"&amp;'House Detail'!J322&amp;"*",'Sponsorship Bills'!I:I)</f>
        <v>-2</v>
      </c>
      <c r="X322">
        <f t="shared" si="21"/>
        <v>-12</v>
      </c>
      <c r="Y322">
        <f t="shared" si="22"/>
        <v>-6.5</v>
      </c>
      <c r="Z322">
        <f t="shared" si="23"/>
        <v>21.5</v>
      </c>
      <c r="AA322" t="s">
        <v>1194</v>
      </c>
      <c r="AB322" s="6" t="str">
        <f t="shared" si="24"/>
        <v>http://gcm.io/Legislator/376564</v>
      </c>
    </row>
    <row r="323" spans="1:28" ht="15">
      <c r="A323" t="s">
        <v>1317</v>
      </c>
      <c r="B323" t="str">
        <f aca="true" t="shared" si="25" ref="B323:B386">LEFT(RIGHT(A323,LEN(A323)-5),LEN(A323)-9)</f>
        <v>Len DiSesa</v>
      </c>
      <c r="C323" t="s">
        <v>1318</v>
      </c>
      <c r="D323" t="s">
        <v>1319</v>
      </c>
      <c r="E323" t="s">
        <v>1320</v>
      </c>
      <c r="F323" t="s">
        <v>474</v>
      </c>
      <c r="G323" t="s">
        <v>58</v>
      </c>
      <c r="H323">
        <v>16</v>
      </c>
      <c r="I323" t="s">
        <v>1321</v>
      </c>
      <c r="J323">
        <v>377291</v>
      </c>
      <c r="K323">
        <v>98</v>
      </c>
      <c r="L323">
        <v>98</v>
      </c>
      <c r="M323">
        <v>12</v>
      </c>
      <c r="N323">
        <v>65</v>
      </c>
      <c r="O323">
        <v>21</v>
      </c>
      <c r="P323">
        <v>0</v>
      </c>
      <c r="Q323">
        <v>186</v>
      </c>
      <c r="R323">
        <v>40</v>
      </c>
      <c r="S323">
        <v>21.4</v>
      </c>
      <c r="T323">
        <v>21.5</v>
      </c>
      <c r="U323" t="s">
        <v>1194</v>
      </c>
      <c r="V323">
        <f>2*SUMIF('Sponsorship Bills'!G:G,'House Detail'!J323,'Sponsorship Bills'!I:I)</f>
        <v>0</v>
      </c>
      <c r="W323">
        <f>0.5*SUMIF('Sponsorship Bills'!H:H,"*"&amp;'House Detail'!J323&amp;"*",'Sponsorship Bills'!I:I)</f>
        <v>0</v>
      </c>
      <c r="X323">
        <f aca="true" t="shared" si="26" ref="X323:X386">V323+W323</f>
        <v>0</v>
      </c>
      <c r="Y323">
        <f aca="true" t="shared" si="27" ref="Y323:Y386">ROUND(X323*100/MAX(Q$1:Q$65536),1)</f>
        <v>0</v>
      </c>
      <c r="Z323">
        <f aca="true" t="shared" si="28" ref="Z323:Z386">T323+Y323</f>
        <v>21.5</v>
      </c>
      <c r="AA323" t="s">
        <v>1194</v>
      </c>
      <c r="AB323" s="6" t="str">
        <f aca="true" t="shared" si="29" ref="AB323:AB386">HYPERLINK(CONCATENATE("http://gcm.io/Legislator/",J323))</f>
        <v>http://gcm.io/Legislator/377291</v>
      </c>
    </row>
    <row r="324" spans="1:28" ht="15">
      <c r="A324" t="s">
        <v>1322</v>
      </c>
      <c r="B324" t="str">
        <f t="shared" si="25"/>
        <v>Mario Ratzki</v>
      </c>
      <c r="C324" t="s">
        <v>1323</v>
      </c>
      <c r="D324" t="s">
        <v>1324</v>
      </c>
      <c r="E324" t="s">
        <v>1325</v>
      </c>
      <c r="F324" t="s">
        <v>474</v>
      </c>
      <c r="G324" t="s">
        <v>27</v>
      </c>
      <c r="H324">
        <v>1</v>
      </c>
      <c r="I324" t="s">
        <v>1326</v>
      </c>
      <c r="J324">
        <v>377160</v>
      </c>
      <c r="K324">
        <v>98</v>
      </c>
      <c r="L324">
        <v>98</v>
      </c>
      <c r="M324">
        <v>19</v>
      </c>
      <c r="N324">
        <v>73</v>
      </c>
      <c r="O324">
        <v>6</v>
      </c>
      <c r="P324">
        <v>0</v>
      </c>
      <c r="Q324">
        <v>186</v>
      </c>
      <c r="R324">
        <v>40</v>
      </c>
      <c r="S324">
        <v>6.1</v>
      </c>
      <c r="T324">
        <v>21.5</v>
      </c>
      <c r="U324" t="s">
        <v>1194</v>
      </c>
      <c r="V324">
        <f>2*SUMIF('Sponsorship Bills'!G:G,'House Detail'!J324,'Sponsorship Bills'!I:I)</f>
        <v>0</v>
      </c>
      <c r="W324">
        <f>0.5*SUMIF('Sponsorship Bills'!H:H,"*"&amp;'House Detail'!J324&amp;"*",'Sponsorship Bills'!I:I)</f>
        <v>0</v>
      </c>
      <c r="X324">
        <f t="shared" si="26"/>
        <v>0</v>
      </c>
      <c r="Y324">
        <f t="shared" si="27"/>
        <v>0</v>
      </c>
      <c r="Z324">
        <f t="shared" si="28"/>
        <v>21.5</v>
      </c>
      <c r="AA324" t="s">
        <v>1194</v>
      </c>
      <c r="AB324" s="6" t="str">
        <f t="shared" si="29"/>
        <v>http://gcm.io/Legislator/377160</v>
      </c>
    </row>
    <row r="325" spans="1:28" ht="15">
      <c r="A325" t="s">
        <v>1327</v>
      </c>
      <c r="B325" t="str">
        <f t="shared" si="25"/>
        <v>Gilman Shattuck</v>
      </c>
      <c r="C325" t="s">
        <v>1328</v>
      </c>
      <c r="D325" t="s">
        <v>1329</v>
      </c>
      <c r="E325" t="s">
        <v>1330</v>
      </c>
      <c r="F325" t="s">
        <v>474</v>
      </c>
      <c r="G325" t="s">
        <v>41</v>
      </c>
      <c r="H325">
        <v>1</v>
      </c>
      <c r="I325" t="s">
        <v>1331</v>
      </c>
      <c r="J325">
        <v>376652</v>
      </c>
      <c r="K325">
        <v>98</v>
      </c>
      <c r="L325">
        <v>98</v>
      </c>
      <c r="M325">
        <v>15</v>
      </c>
      <c r="N325">
        <v>68</v>
      </c>
      <c r="O325">
        <v>15</v>
      </c>
      <c r="P325">
        <v>0</v>
      </c>
      <c r="Q325">
        <v>186</v>
      </c>
      <c r="R325">
        <v>40</v>
      </c>
      <c r="S325">
        <v>15.3</v>
      </c>
      <c r="T325">
        <v>21.5</v>
      </c>
      <c r="U325" t="s">
        <v>1194</v>
      </c>
      <c r="V325">
        <f>2*SUMIF('Sponsorship Bills'!G:G,'House Detail'!J325,'Sponsorship Bills'!I:I)</f>
        <v>0</v>
      </c>
      <c r="W325">
        <f>0.5*SUMIF('Sponsorship Bills'!H:H,"*"&amp;'House Detail'!J325&amp;"*",'Sponsorship Bills'!I:I)</f>
        <v>0</v>
      </c>
      <c r="X325">
        <f t="shared" si="26"/>
        <v>0</v>
      </c>
      <c r="Y325">
        <f t="shared" si="27"/>
        <v>0</v>
      </c>
      <c r="Z325">
        <f t="shared" si="28"/>
        <v>21.5</v>
      </c>
      <c r="AA325" t="s">
        <v>1194</v>
      </c>
      <c r="AB325" s="6" t="str">
        <f t="shared" si="29"/>
        <v>http://gcm.io/Legislator/376652</v>
      </c>
    </row>
    <row r="326" spans="1:28" ht="15">
      <c r="A326" t="s">
        <v>1332</v>
      </c>
      <c r="B326" t="str">
        <f t="shared" si="25"/>
        <v>John Bordenet</v>
      </c>
      <c r="C326" t="s">
        <v>1333</v>
      </c>
      <c r="D326" t="s">
        <v>39</v>
      </c>
      <c r="E326" t="s">
        <v>1334</v>
      </c>
      <c r="F326" t="s">
        <v>474</v>
      </c>
      <c r="G326" t="s">
        <v>85</v>
      </c>
      <c r="H326">
        <v>5</v>
      </c>
      <c r="I326" t="s">
        <v>1335</v>
      </c>
      <c r="J326">
        <v>377282</v>
      </c>
      <c r="K326">
        <v>98</v>
      </c>
      <c r="L326">
        <v>98</v>
      </c>
      <c r="M326">
        <v>23</v>
      </c>
      <c r="N326">
        <v>75</v>
      </c>
      <c r="O326">
        <v>0</v>
      </c>
      <c r="P326">
        <v>0</v>
      </c>
      <c r="Q326">
        <v>186</v>
      </c>
      <c r="R326">
        <v>39</v>
      </c>
      <c r="S326">
        <v>0</v>
      </c>
      <c r="T326">
        <v>21</v>
      </c>
      <c r="U326" t="s">
        <v>1194</v>
      </c>
      <c r="V326">
        <f>2*SUMIF('Sponsorship Bills'!G:G,'House Detail'!J326,'Sponsorship Bills'!I:I)</f>
        <v>0</v>
      </c>
      <c r="W326">
        <f>0.5*SUMIF('Sponsorship Bills'!H:H,"*"&amp;'House Detail'!J326&amp;"*",'Sponsorship Bills'!I:I)</f>
        <v>0</v>
      </c>
      <c r="X326">
        <f t="shared" si="26"/>
        <v>0</v>
      </c>
      <c r="Y326">
        <f t="shared" si="27"/>
        <v>0</v>
      </c>
      <c r="Z326">
        <f t="shared" si="28"/>
        <v>21</v>
      </c>
      <c r="AA326" t="s">
        <v>1194</v>
      </c>
      <c r="AB326" s="6" t="str">
        <f t="shared" si="29"/>
        <v>http://gcm.io/Legislator/377282</v>
      </c>
    </row>
    <row r="327" spans="1:28" ht="15">
      <c r="A327" t="s">
        <v>1336</v>
      </c>
      <c r="B327" t="str">
        <f t="shared" si="25"/>
        <v>Suzanne Gottling</v>
      </c>
      <c r="C327" t="s">
        <v>1337</v>
      </c>
      <c r="D327" t="s">
        <v>1338</v>
      </c>
      <c r="E327" t="s">
        <v>1339</v>
      </c>
      <c r="F327" t="s">
        <v>474</v>
      </c>
      <c r="G327" t="s">
        <v>139</v>
      </c>
      <c r="H327">
        <v>2</v>
      </c>
      <c r="I327" t="s">
        <v>1340</v>
      </c>
      <c r="J327">
        <v>376780</v>
      </c>
      <c r="K327">
        <v>98</v>
      </c>
      <c r="L327">
        <v>98</v>
      </c>
      <c r="M327">
        <v>19</v>
      </c>
      <c r="N327">
        <v>75</v>
      </c>
      <c r="O327">
        <v>4</v>
      </c>
      <c r="P327">
        <v>0</v>
      </c>
      <c r="Q327">
        <v>186</v>
      </c>
      <c r="R327">
        <v>38.5</v>
      </c>
      <c r="S327">
        <v>4.1</v>
      </c>
      <c r="T327">
        <v>20.7</v>
      </c>
      <c r="U327" t="s">
        <v>1194</v>
      </c>
      <c r="V327">
        <f>2*SUMIF('Sponsorship Bills'!G:G,'House Detail'!J327,'Sponsorship Bills'!I:I)</f>
        <v>0</v>
      </c>
      <c r="W327">
        <f>0.5*SUMIF('Sponsorship Bills'!H:H,"*"&amp;'House Detail'!J327&amp;"*",'Sponsorship Bills'!I:I)</f>
        <v>0.5</v>
      </c>
      <c r="X327">
        <f t="shared" si="26"/>
        <v>0.5</v>
      </c>
      <c r="Y327">
        <f t="shared" si="27"/>
        <v>0.3</v>
      </c>
      <c r="Z327">
        <f t="shared" si="28"/>
        <v>21</v>
      </c>
      <c r="AA327" t="s">
        <v>1194</v>
      </c>
      <c r="AB327" s="6" t="str">
        <f t="shared" si="29"/>
        <v>http://gcm.io/Legislator/376780</v>
      </c>
    </row>
    <row r="328" spans="1:28" ht="15">
      <c r="A328" t="s">
        <v>1341</v>
      </c>
      <c r="B328" t="str">
        <f t="shared" si="25"/>
        <v>George Saunderson</v>
      </c>
      <c r="C328" t="s">
        <v>1342</v>
      </c>
      <c r="D328" t="s">
        <v>479</v>
      </c>
      <c r="E328" t="s">
        <v>1343</v>
      </c>
      <c r="F328" t="s">
        <v>474</v>
      </c>
      <c r="G328" t="s">
        <v>27</v>
      </c>
      <c r="H328">
        <v>9</v>
      </c>
      <c r="I328" t="s">
        <v>1201</v>
      </c>
      <c r="J328">
        <v>377322</v>
      </c>
      <c r="K328">
        <v>98</v>
      </c>
      <c r="L328">
        <v>98</v>
      </c>
      <c r="M328">
        <v>21</v>
      </c>
      <c r="N328">
        <v>77</v>
      </c>
      <c r="O328">
        <v>0</v>
      </c>
      <c r="P328">
        <v>0</v>
      </c>
      <c r="Q328">
        <v>186</v>
      </c>
      <c r="R328">
        <v>39</v>
      </c>
      <c r="S328">
        <v>0</v>
      </c>
      <c r="T328">
        <v>21</v>
      </c>
      <c r="U328" t="s">
        <v>1194</v>
      </c>
      <c r="V328">
        <f>2*SUMIF('Sponsorship Bills'!G:G,'House Detail'!J328,'Sponsorship Bills'!I:I)</f>
        <v>0</v>
      </c>
      <c r="W328">
        <f>0.5*SUMIF('Sponsorship Bills'!H:H,"*"&amp;'House Detail'!J328&amp;"*",'Sponsorship Bills'!I:I)</f>
        <v>0</v>
      </c>
      <c r="X328">
        <f t="shared" si="26"/>
        <v>0</v>
      </c>
      <c r="Y328">
        <f t="shared" si="27"/>
        <v>0</v>
      </c>
      <c r="Z328">
        <f t="shared" si="28"/>
        <v>21</v>
      </c>
      <c r="AA328" t="s">
        <v>1194</v>
      </c>
      <c r="AB328" s="6" t="str">
        <f t="shared" si="29"/>
        <v>http://gcm.io/Legislator/377322</v>
      </c>
    </row>
    <row r="329" spans="1:28" ht="15">
      <c r="A329" t="s">
        <v>1344</v>
      </c>
      <c r="B329" t="str">
        <f t="shared" si="25"/>
        <v>Robert Backus</v>
      </c>
      <c r="C329" t="s">
        <v>1345</v>
      </c>
      <c r="D329" t="s">
        <v>62</v>
      </c>
      <c r="E329" t="s">
        <v>1346</v>
      </c>
      <c r="F329" t="s">
        <v>474</v>
      </c>
      <c r="G329" t="s">
        <v>41</v>
      </c>
      <c r="H329">
        <v>19</v>
      </c>
      <c r="I329" t="s">
        <v>615</v>
      </c>
      <c r="J329">
        <v>377064</v>
      </c>
      <c r="K329">
        <v>98</v>
      </c>
      <c r="L329">
        <v>98</v>
      </c>
      <c r="M329">
        <v>18</v>
      </c>
      <c r="N329">
        <v>75</v>
      </c>
      <c r="O329">
        <v>5</v>
      </c>
      <c r="P329">
        <v>0</v>
      </c>
      <c r="Q329">
        <v>186</v>
      </c>
      <c r="R329">
        <v>39.5</v>
      </c>
      <c r="S329">
        <v>5.1</v>
      </c>
      <c r="T329">
        <v>21.2</v>
      </c>
      <c r="U329" t="s">
        <v>1194</v>
      </c>
      <c r="V329">
        <f>2*SUMIF('Sponsorship Bills'!G:G,'House Detail'!J329,'Sponsorship Bills'!I:I)</f>
        <v>0</v>
      </c>
      <c r="W329">
        <f>0.5*SUMIF('Sponsorship Bills'!H:H,"*"&amp;'House Detail'!J329&amp;"*",'Sponsorship Bills'!I:I)</f>
        <v>-0.5</v>
      </c>
      <c r="X329">
        <f t="shared" si="26"/>
        <v>-0.5</v>
      </c>
      <c r="Y329">
        <f t="shared" si="27"/>
        <v>-0.3</v>
      </c>
      <c r="Z329">
        <f t="shared" si="28"/>
        <v>20.9</v>
      </c>
      <c r="AA329" t="s">
        <v>1194</v>
      </c>
      <c r="AB329" s="6" t="str">
        <f t="shared" si="29"/>
        <v>http://gcm.io/Legislator/377064</v>
      </c>
    </row>
    <row r="330" spans="1:28" ht="15">
      <c r="A330" t="s">
        <v>1347</v>
      </c>
      <c r="B330" t="str">
        <f t="shared" si="25"/>
        <v>Martha Hennessey</v>
      </c>
      <c r="C330" t="s">
        <v>1348</v>
      </c>
      <c r="D330" t="s">
        <v>1349</v>
      </c>
      <c r="E330" t="s">
        <v>835</v>
      </c>
      <c r="F330" t="s">
        <v>474</v>
      </c>
      <c r="G330" t="s">
        <v>64</v>
      </c>
      <c r="H330">
        <v>12</v>
      </c>
      <c r="I330" t="s">
        <v>987</v>
      </c>
      <c r="J330">
        <v>377302</v>
      </c>
      <c r="K330">
        <v>98</v>
      </c>
      <c r="L330">
        <v>98</v>
      </c>
      <c r="M330">
        <v>13</v>
      </c>
      <c r="N330">
        <v>67</v>
      </c>
      <c r="O330">
        <v>18</v>
      </c>
      <c r="P330">
        <v>0</v>
      </c>
      <c r="Q330">
        <v>186</v>
      </c>
      <c r="R330">
        <v>38</v>
      </c>
      <c r="S330">
        <v>18.4</v>
      </c>
      <c r="T330">
        <v>20.4</v>
      </c>
      <c r="U330" t="s">
        <v>1194</v>
      </c>
      <c r="V330">
        <f>2*SUMIF('Sponsorship Bills'!G:G,'House Detail'!J330,'Sponsorship Bills'!I:I)</f>
        <v>0</v>
      </c>
      <c r="W330">
        <f>0.5*SUMIF('Sponsorship Bills'!H:H,"*"&amp;'House Detail'!J330&amp;"*",'Sponsorship Bills'!I:I)</f>
        <v>1</v>
      </c>
      <c r="X330">
        <f t="shared" si="26"/>
        <v>1</v>
      </c>
      <c r="Y330">
        <f t="shared" si="27"/>
        <v>0.5</v>
      </c>
      <c r="Z330">
        <f t="shared" si="28"/>
        <v>20.9</v>
      </c>
      <c r="AA330" t="s">
        <v>1194</v>
      </c>
      <c r="AB330" s="6" t="str">
        <f t="shared" si="29"/>
        <v>http://gcm.io/Legislator/377302</v>
      </c>
    </row>
    <row r="331" spans="1:28" ht="15">
      <c r="A331" t="s">
        <v>1350</v>
      </c>
      <c r="B331" t="str">
        <f t="shared" si="25"/>
        <v>Judith Spang</v>
      </c>
      <c r="C331" t="s">
        <v>1351</v>
      </c>
      <c r="D331" t="s">
        <v>1352</v>
      </c>
      <c r="E331" t="s">
        <v>1353</v>
      </c>
      <c r="F331" t="s">
        <v>474</v>
      </c>
      <c r="G331" t="s">
        <v>58</v>
      </c>
      <c r="H331">
        <v>6</v>
      </c>
      <c r="I331" t="s">
        <v>1158</v>
      </c>
      <c r="J331">
        <v>376278</v>
      </c>
      <c r="K331">
        <v>98</v>
      </c>
      <c r="L331">
        <v>98</v>
      </c>
      <c r="M331">
        <v>20</v>
      </c>
      <c r="N331">
        <v>75</v>
      </c>
      <c r="O331">
        <v>3</v>
      </c>
      <c r="P331">
        <v>0</v>
      </c>
      <c r="Q331">
        <v>186</v>
      </c>
      <c r="R331">
        <v>38.5</v>
      </c>
      <c r="S331">
        <v>3.1</v>
      </c>
      <c r="T331">
        <v>20.7</v>
      </c>
      <c r="U331" t="s">
        <v>1194</v>
      </c>
      <c r="V331">
        <f>2*SUMIF('Sponsorship Bills'!G:G,'House Detail'!J331,'Sponsorship Bills'!I:I)</f>
        <v>0</v>
      </c>
      <c r="W331">
        <f>0.5*SUMIF('Sponsorship Bills'!H:H,"*"&amp;'House Detail'!J331&amp;"*",'Sponsorship Bills'!I:I)</f>
        <v>0</v>
      </c>
      <c r="X331">
        <f t="shared" si="26"/>
        <v>0</v>
      </c>
      <c r="Y331">
        <f t="shared" si="27"/>
        <v>0</v>
      </c>
      <c r="Z331">
        <f t="shared" si="28"/>
        <v>20.7</v>
      </c>
      <c r="AA331" t="s">
        <v>1194</v>
      </c>
      <c r="AB331" s="6" t="str">
        <f t="shared" si="29"/>
        <v>http://gcm.io/Legislator/376278</v>
      </c>
    </row>
    <row r="332" spans="1:28" ht="15">
      <c r="A332" t="s">
        <v>1354</v>
      </c>
      <c r="B332" t="str">
        <f t="shared" si="25"/>
        <v>Tara Sad</v>
      </c>
      <c r="C332" t="s">
        <v>1355</v>
      </c>
      <c r="D332" t="s">
        <v>1356</v>
      </c>
      <c r="E332" t="s">
        <v>1357</v>
      </c>
      <c r="F332" t="s">
        <v>474</v>
      </c>
      <c r="G332" t="s">
        <v>85</v>
      </c>
      <c r="H332">
        <v>1</v>
      </c>
      <c r="I332" t="s">
        <v>1358</v>
      </c>
      <c r="J332">
        <v>376667</v>
      </c>
      <c r="K332">
        <v>98</v>
      </c>
      <c r="L332">
        <v>98</v>
      </c>
      <c r="M332">
        <v>16</v>
      </c>
      <c r="N332">
        <v>69</v>
      </c>
      <c r="O332">
        <v>13</v>
      </c>
      <c r="P332">
        <v>0</v>
      </c>
      <c r="Q332">
        <v>186</v>
      </c>
      <c r="R332">
        <v>39</v>
      </c>
      <c r="S332">
        <v>13.3</v>
      </c>
      <c r="T332">
        <v>21</v>
      </c>
      <c r="U332" t="s">
        <v>1194</v>
      </c>
      <c r="V332">
        <f>2*SUMIF('Sponsorship Bills'!G:G,'House Detail'!J332,'Sponsorship Bills'!I:I)</f>
        <v>0</v>
      </c>
      <c r="W332">
        <f>0.5*SUMIF('Sponsorship Bills'!H:H,"*"&amp;'House Detail'!J332&amp;"*",'Sponsorship Bills'!I:I)</f>
        <v>-1</v>
      </c>
      <c r="X332">
        <f t="shared" si="26"/>
        <v>-1</v>
      </c>
      <c r="Y332">
        <f t="shared" si="27"/>
        <v>-0.5</v>
      </c>
      <c r="Z332">
        <f t="shared" si="28"/>
        <v>20.5</v>
      </c>
      <c r="AA332" t="s">
        <v>1194</v>
      </c>
      <c r="AB332" s="6" t="str">
        <f t="shared" si="29"/>
        <v>http://gcm.io/Legislator/376667</v>
      </c>
    </row>
    <row r="333" spans="1:28" ht="15">
      <c r="A333" t="s">
        <v>1359</v>
      </c>
      <c r="B333" t="str">
        <f t="shared" si="25"/>
        <v>Richard Ames</v>
      </c>
      <c r="C333" t="s">
        <v>1360</v>
      </c>
      <c r="D333" t="s">
        <v>263</v>
      </c>
      <c r="E333" t="s">
        <v>1361</v>
      </c>
      <c r="F333" t="s">
        <v>474</v>
      </c>
      <c r="G333" t="s">
        <v>85</v>
      </c>
      <c r="H333">
        <v>9</v>
      </c>
      <c r="I333" t="s">
        <v>1149</v>
      </c>
      <c r="J333">
        <v>377061</v>
      </c>
      <c r="K333">
        <v>98</v>
      </c>
      <c r="L333">
        <v>98</v>
      </c>
      <c r="M333">
        <v>20</v>
      </c>
      <c r="N333">
        <v>78</v>
      </c>
      <c r="O333">
        <v>0</v>
      </c>
      <c r="P333">
        <v>0</v>
      </c>
      <c r="Q333">
        <v>186</v>
      </c>
      <c r="R333">
        <v>38</v>
      </c>
      <c r="S333">
        <v>0</v>
      </c>
      <c r="T333">
        <v>20.4</v>
      </c>
      <c r="U333" t="s">
        <v>1194</v>
      </c>
      <c r="V333">
        <f>2*SUMIF('Sponsorship Bills'!G:G,'House Detail'!J333,'Sponsorship Bills'!I:I)</f>
        <v>0</v>
      </c>
      <c r="W333">
        <f>0.5*SUMIF('Sponsorship Bills'!H:H,"*"&amp;'House Detail'!J333&amp;"*",'Sponsorship Bills'!I:I)</f>
        <v>0</v>
      </c>
      <c r="X333">
        <f t="shared" si="26"/>
        <v>0</v>
      </c>
      <c r="Y333">
        <f t="shared" si="27"/>
        <v>0</v>
      </c>
      <c r="Z333">
        <f t="shared" si="28"/>
        <v>20.4</v>
      </c>
      <c r="AA333" t="s">
        <v>1194</v>
      </c>
      <c r="AB333" s="6" t="str">
        <f t="shared" si="29"/>
        <v>http://gcm.io/Legislator/377061</v>
      </c>
    </row>
    <row r="334" spans="1:28" ht="15">
      <c r="A334" t="s">
        <v>1362</v>
      </c>
      <c r="B334" t="str">
        <f t="shared" si="25"/>
        <v>Clyde Carson</v>
      </c>
      <c r="C334" t="s">
        <v>1363</v>
      </c>
      <c r="D334" t="s">
        <v>1364</v>
      </c>
      <c r="E334" t="s">
        <v>1365</v>
      </c>
      <c r="F334" t="s">
        <v>474</v>
      </c>
      <c r="G334" t="s">
        <v>27</v>
      </c>
      <c r="H334">
        <v>7</v>
      </c>
      <c r="I334" t="s">
        <v>1366</v>
      </c>
      <c r="J334">
        <v>377082</v>
      </c>
      <c r="K334">
        <v>98</v>
      </c>
      <c r="L334">
        <v>98</v>
      </c>
      <c r="M334">
        <v>19</v>
      </c>
      <c r="N334">
        <v>75</v>
      </c>
      <c r="O334">
        <v>4</v>
      </c>
      <c r="P334">
        <v>0</v>
      </c>
      <c r="Q334">
        <v>186</v>
      </c>
      <c r="R334">
        <v>38</v>
      </c>
      <c r="S334">
        <v>4.1</v>
      </c>
      <c r="T334">
        <v>20.4</v>
      </c>
      <c r="U334" t="s">
        <v>1194</v>
      </c>
      <c r="V334">
        <f>2*SUMIF('Sponsorship Bills'!G:G,'House Detail'!J334,'Sponsorship Bills'!I:I)</f>
        <v>0</v>
      </c>
      <c r="W334">
        <f>0.5*SUMIF('Sponsorship Bills'!H:H,"*"&amp;'House Detail'!J334&amp;"*",'Sponsorship Bills'!I:I)</f>
        <v>0</v>
      </c>
      <c r="X334">
        <f t="shared" si="26"/>
        <v>0</v>
      </c>
      <c r="Y334">
        <f t="shared" si="27"/>
        <v>0</v>
      </c>
      <c r="Z334">
        <f t="shared" si="28"/>
        <v>20.4</v>
      </c>
      <c r="AA334" t="s">
        <v>1194</v>
      </c>
      <c r="AB334" s="6" t="str">
        <f t="shared" si="29"/>
        <v>http://gcm.io/Legislator/377082</v>
      </c>
    </row>
    <row r="335" spans="1:28" ht="15">
      <c r="A335" t="s">
        <v>1367</v>
      </c>
      <c r="B335" t="str">
        <f t="shared" si="25"/>
        <v>Karen Ebel</v>
      </c>
      <c r="C335" t="s">
        <v>1368</v>
      </c>
      <c r="D335" t="s">
        <v>990</v>
      </c>
      <c r="E335" t="s">
        <v>1369</v>
      </c>
      <c r="F335" t="s">
        <v>474</v>
      </c>
      <c r="G335" t="s">
        <v>27</v>
      </c>
      <c r="H335">
        <v>5</v>
      </c>
      <c r="I335" t="s">
        <v>1005</v>
      </c>
      <c r="J335">
        <v>377093</v>
      </c>
      <c r="K335">
        <v>98</v>
      </c>
      <c r="L335">
        <v>98</v>
      </c>
      <c r="M335">
        <v>18</v>
      </c>
      <c r="N335">
        <v>73</v>
      </c>
      <c r="O335">
        <v>7</v>
      </c>
      <c r="P335">
        <v>0</v>
      </c>
      <c r="Q335">
        <v>186</v>
      </c>
      <c r="R335">
        <v>38.5</v>
      </c>
      <c r="S335">
        <v>7.1</v>
      </c>
      <c r="T335">
        <v>20.7</v>
      </c>
      <c r="U335" t="s">
        <v>1194</v>
      </c>
      <c r="V335">
        <f>2*SUMIF('Sponsorship Bills'!G:G,'House Detail'!J335,'Sponsorship Bills'!I:I)</f>
        <v>0</v>
      </c>
      <c r="W335">
        <f>0.5*SUMIF('Sponsorship Bills'!H:H,"*"&amp;'House Detail'!J335&amp;"*",'Sponsorship Bills'!I:I)</f>
        <v>-0.5</v>
      </c>
      <c r="X335">
        <f t="shared" si="26"/>
        <v>-0.5</v>
      </c>
      <c r="Y335">
        <f t="shared" si="27"/>
        <v>-0.3</v>
      </c>
      <c r="Z335">
        <f t="shared" si="28"/>
        <v>20.4</v>
      </c>
      <c r="AA335" t="s">
        <v>1194</v>
      </c>
      <c r="AB335" s="6" t="str">
        <f t="shared" si="29"/>
        <v>http://gcm.io/Legislator/377093</v>
      </c>
    </row>
    <row r="336" spans="1:28" ht="15">
      <c r="A336" t="s">
        <v>1370</v>
      </c>
      <c r="B336" t="str">
        <f t="shared" si="25"/>
        <v>James MacKay</v>
      </c>
      <c r="C336" t="s">
        <v>1371</v>
      </c>
      <c r="D336" t="s">
        <v>83</v>
      </c>
      <c r="E336" t="s">
        <v>1372</v>
      </c>
      <c r="F336" t="s">
        <v>474</v>
      </c>
      <c r="G336" t="s">
        <v>27</v>
      </c>
      <c r="H336">
        <v>14</v>
      </c>
      <c r="I336" t="s">
        <v>1373</v>
      </c>
      <c r="J336">
        <v>376028</v>
      </c>
      <c r="K336">
        <v>98</v>
      </c>
      <c r="L336">
        <v>98</v>
      </c>
      <c r="M336">
        <v>20</v>
      </c>
      <c r="N336">
        <v>78</v>
      </c>
      <c r="O336">
        <v>0</v>
      </c>
      <c r="P336">
        <v>0</v>
      </c>
      <c r="Q336">
        <v>186</v>
      </c>
      <c r="R336">
        <v>37</v>
      </c>
      <c r="S336">
        <v>0</v>
      </c>
      <c r="T336">
        <v>19.9</v>
      </c>
      <c r="U336" t="s">
        <v>1374</v>
      </c>
      <c r="V336">
        <f>2*SUMIF('Sponsorship Bills'!G:G,'House Detail'!J336,'Sponsorship Bills'!I:I)</f>
        <v>2</v>
      </c>
      <c r="W336">
        <f>0.5*SUMIF('Sponsorship Bills'!H:H,"*"&amp;'House Detail'!J336&amp;"*",'Sponsorship Bills'!I:I)</f>
        <v>-1.5</v>
      </c>
      <c r="X336">
        <f t="shared" si="26"/>
        <v>0.5</v>
      </c>
      <c r="Y336">
        <f t="shared" si="27"/>
        <v>0.3</v>
      </c>
      <c r="Z336">
        <f t="shared" si="28"/>
        <v>20.2</v>
      </c>
      <c r="AA336" t="s">
        <v>1194</v>
      </c>
      <c r="AB336" s="6" t="str">
        <f t="shared" si="29"/>
        <v>http://gcm.io/Legislator/376028</v>
      </c>
    </row>
    <row r="337" spans="1:28" ht="15">
      <c r="A337" t="s">
        <v>1375</v>
      </c>
      <c r="B337" t="str">
        <f t="shared" si="25"/>
        <v>David Karrick</v>
      </c>
      <c r="C337" t="s">
        <v>1376</v>
      </c>
      <c r="D337" t="s">
        <v>204</v>
      </c>
      <c r="E337" t="s">
        <v>1377</v>
      </c>
      <c r="F337" t="s">
        <v>474</v>
      </c>
      <c r="G337" t="s">
        <v>27</v>
      </c>
      <c r="H337">
        <v>25</v>
      </c>
      <c r="I337" t="s">
        <v>1378</v>
      </c>
      <c r="J337">
        <v>377127</v>
      </c>
      <c r="K337">
        <v>98</v>
      </c>
      <c r="L337">
        <v>98</v>
      </c>
      <c r="M337">
        <v>19</v>
      </c>
      <c r="N337">
        <v>76</v>
      </c>
      <c r="O337">
        <v>3</v>
      </c>
      <c r="P337">
        <v>0</v>
      </c>
      <c r="Q337">
        <v>186</v>
      </c>
      <c r="R337">
        <v>37</v>
      </c>
      <c r="S337">
        <v>3.1</v>
      </c>
      <c r="T337">
        <v>19.9</v>
      </c>
      <c r="U337" t="s">
        <v>1374</v>
      </c>
      <c r="V337">
        <f>2*SUMIF('Sponsorship Bills'!G:G,'House Detail'!J337,'Sponsorship Bills'!I:I)</f>
        <v>0</v>
      </c>
      <c r="W337">
        <f>0.5*SUMIF('Sponsorship Bills'!H:H,"*"&amp;'House Detail'!J337&amp;"*",'Sponsorship Bills'!I:I)</f>
        <v>0</v>
      </c>
      <c r="X337">
        <f t="shared" si="26"/>
        <v>0</v>
      </c>
      <c r="Y337">
        <f t="shared" si="27"/>
        <v>0</v>
      </c>
      <c r="Z337">
        <f t="shared" si="28"/>
        <v>19.9</v>
      </c>
      <c r="AA337" t="s">
        <v>1374</v>
      </c>
      <c r="AB337" s="6" t="str">
        <f t="shared" si="29"/>
        <v>http://gcm.io/Legislator/377127</v>
      </c>
    </row>
    <row r="338" spans="1:28" ht="15">
      <c r="A338" t="s">
        <v>1379</v>
      </c>
      <c r="B338" t="str">
        <f t="shared" si="25"/>
        <v>Wayne Moynihan</v>
      </c>
      <c r="C338" t="s">
        <v>1380</v>
      </c>
      <c r="D338" t="s">
        <v>1381</v>
      </c>
      <c r="E338" t="s">
        <v>1382</v>
      </c>
      <c r="F338" t="s">
        <v>474</v>
      </c>
      <c r="G338" t="s">
        <v>226</v>
      </c>
      <c r="H338">
        <v>2</v>
      </c>
      <c r="I338" t="s">
        <v>1383</v>
      </c>
      <c r="J338">
        <v>376088</v>
      </c>
      <c r="K338">
        <v>98</v>
      </c>
      <c r="L338">
        <v>98</v>
      </c>
      <c r="M338">
        <v>21</v>
      </c>
      <c r="N338">
        <v>77</v>
      </c>
      <c r="O338">
        <v>0</v>
      </c>
      <c r="P338">
        <v>0</v>
      </c>
      <c r="Q338">
        <v>186</v>
      </c>
      <c r="R338">
        <v>37</v>
      </c>
      <c r="S338">
        <v>0</v>
      </c>
      <c r="T338">
        <v>19.9</v>
      </c>
      <c r="U338" t="s">
        <v>1374</v>
      </c>
      <c r="V338">
        <f>2*SUMIF('Sponsorship Bills'!G:G,'House Detail'!J338,'Sponsorship Bills'!I:I)</f>
        <v>0</v>
      </c>
      <c r="W338">
        <f>0.5*SUMIF('Sponsorship Bills'!H:H,"*"&amp;'House Detail'!J338&amp;"*",'Sponsorship Bills'!I:I)</f>
        <v>0</v>
      </c>
      <c r="X338">
        <f t="shared" si="26"/>
        <v>0</v>
      </c>
      <c r="Y338">
        <f t="shared" si="27"/>
        <v>0</v>
      </c>
      <c r="Z338">
        <f t="shared" si="28"/>
        <v>19.9</v>
      </c>
      <c r="AA338" t="s">
        <v>1374</v>
      </c>
      <c r="AB338" s="6" t="str">
        <f t="shared" si="29"/>
        <v>http://gcm.io/Legislator/376088</v>
      </c>
    </row>
    <row r="339" spans="1:28" ht="15">
      <c r="A339" t="s">
        <v>1384</v>
      </c>
      <c r="B339" t="str">
        <f t="shared" si="25"/>
        <v>William Pearson</v>
      </c>
      <c r="C339" t="s">
        <v>1385</v>
      </c>
      <c r="D339" t="s">
        <v>360</v>
      </c>
      <c r="E339" t="s">
        <v>1386</v>
      </c>
      <c r="F339" t="s">
        <v>474</v>
      </c>
      <c r="G339" t="s">
        <v>85</v>
      </c>
      <c r="H339">
        <v>4</v>
      </c>
      <c r="I339" t="s">
        <v>1387</v>
      </c>
      <c r="J339">
        <v>377311</v>
      </c>
      <c r="K339">
        <v>92</v>
      </c>
      <c r="L339">
        <v>98</v>
      </c>
      <c r="M339">
        <v>14</v>
      </c>
      <c r="N339">
        <v>67</v>
      </c>
      <c r="O339">
        <v>11</v>
      </c>
      <c r="P339">
        <v>0</v>
      </c>
      <c r="Q339">
        <v>174</v>
      </c>
      <c r="R339">
        <v>34</v>
      </c>
      <c r="S339">
        <v>17.3</v>
      </c>
      <c r="T339">
        <v>19.5</v>
      </c>
      <c r="U339" t="s">
        <v>1374</v>
      </c>
      <c r="V339">
        <f>2*SUMIF('Sponsorship Bills'!G:G,'House Detail'!J339,'Sponsorship Bills'!I:I)</f>
        <v>0</v>
      </c>
      <c r="W339">
        <f>0.5*SUMIF('Sponsorship Bills'!H:H,"*"&amp;'House Detail'!J339&amp;"*",'Sponsorship Bills'!I:I)</f>
        <v>0</v>
      </c>
      <c r="X339">
        <f t="shared" si="26"/>
        <v>0</v>
      </c>
      <c r="Y339">
        <f t="shared" si="27"/>
        <v>0</v>
      </c>
      <c r="Z339">
        <f t="shared" si="28"/>
        <v>19.5</v>
      </c>
      <c r="AA339" t="s">
        <v>1374</v>
      </c>
      <c r="AB339" s="6" t="str">
        <f t="shared" si="29"/>
        <v>http://gcm.io/Legislator/377311</v>
      </c>
    </row>
    <row r="340" spans="1:28" ht="15">
      <c r="A340" t="s">
        <v>1388</v>
      </c>
      <c r="B340" t="str">
        <f t="shared" si="25"/>
        <v>Paul Henle</v>
      </c>
      <c r="C340" t="s">
        <v>1389</v>
      </c>
      <c r="D340" t="s">
        <v>175</v>
      </c>
      <c r="E340" t="s">
        <v>1390</v>
      </c>
      <c r="F340" t="s">
        <v>474</v>
      </c>
      <c r="G340" t="s">
        <v>27</v>
      </c>
      <c r="H340">
        <v>12</v>
      </c>
      <c r="I340" t="s">
        <v>1391</v>
      </c>
      <c r="J340">
        <v>377119</v>
      </c>
      <c r="K340">
        <v>98</v>
      </c>
      <c r="L340">
        <v>98</v>
      </c>
      <c r="M340">
        <v>17</v>
      </c>
      <c r="N340">
        <v>78</v>
      </c>
      <c r="O340">
        <v>3</v>
      </c>
      <c r="P340">
        <v>0</v>
      </c>
      <c r="Q340">
        <v>186</v>
      </c>
      <c r="R340">
        <v>35</v>
      </c>
      <c r="S340">
        <v>3.1</v>
      </c>
      <c r="T340">
        <v>18.8</v>
      </c>
      <c r="U340" t="s">
        <v>1374</v>
      </c>
      <c r="V340">
        <f>2*SUMIF('Sponsorship Bills'!G:G,'House Detail'!J340,'Sponsorship Bills'!I:I)</f>
        <v>0</v>
      </c>
      <c r="W340">
        <f>0.5*SUMIF('Sponsorship Bills'!H:H,"*"&amp;'House Detail'!J340&amp;"*",'Sponsorship Bills'!I:I)</f>
        <v>0</v>
      </c>
      <c r="X340">
        <f t="shared" si="26"/>
        <v>0</v>
      </c>
      <c r="Y340">
        <f t="shared" si="27"/>
        <v>0</v>
      </c>
      <c r="Z340">
        <f t="shared" si="28"/>
        <v>18.8</v>
      </c>
      <c r="AA340" t="s">
        <v>1374</v>
      </c>
      <c r="AB340" s="6" t="str">
        <f t="shared" si="29"/>
        <v>http://gcm.io/Legislator/377119</v>
      </c>
    </row>
    <row r="341" spans="1:28" ht="15">
      <c r="A341" t="s">
        <v>1392</v>
      </c>
      <c r="B341" t="str">
        <f t="shared" si="25"/>
        <v>Paula Bradley</v>
      </c>
      <c r="C341" t="s">
        <v>1393</v>
      </c>
      <c r="D341" t="s">
        <v>1394</v>
      </c>
      <c r="E341" t="s">
        <v>1395</v>
      </c>
      <c r="F341" t="s">
        <v>474</v>
      </c>
      <c r="G341" t="s">
        <v>27</v>
      </c>
      <c r="H341">
        <v>18</v>
      </c>
      <c r="I341" t="s">
        <v>1396</v>
      </c>
      <c r="J341">
        <v>375817</v>
      </c>
      <c r="K341">
        <v>98</v>
      </c>
      <c r="L341">
        <v>98</v>
      </c>
      <c r="M341">
        <v>12</v>
      </c>
      <c r="N341">
        <v>69</v>
      </c>
      <c r="O341">
        <v>17</v>
      </c>
      <c r="P341">
        <v>0</v>
      </c>
      <c r="Q341">
        <v>186</v>
      </c>
      <c r="R341">
        <v>34.5</v>
      </c>
      <c r="S341">
        <v>17.3</v>
      </c>
      <c r="T341">
        <v>18.5</v>
      </c>
      <c r="U341" t="s">
        <v>1374</v>
      </c>
      <c r="V341">
        <f>2*SUMIF('Sponsorship Bills'!G:G,'House Detail'!J341,'Sponsorship Bills'!I:I)</f>
        <v>0</v>
      </c>
      <c r="W341">
        <f>0.5*SUMIF('Sponsorship Bills'!H:H,"*"&amp;'House Detail'!J341&amp;"*",'Sponsorship Bills'!I:I)</f>
        <v>0</v>
      </c>
      <c r="X341">
        <f t="shared" si="26"/>
        <v>0</v>
      </c>
      <c r="Y341">
        <f t="shared" si="27"/>
        <v>0</v>
      </c>
      <c r="Z341">
        <f t="shared" si="28"/>
        <v>18.5</v>
      </c>
      <c r="AA341" t="s">
        <v>1374</v>
      </c>
      <c r="AB341" s="6" t="str">
        <f t="shared" si="29"/>
        <v>http://gcm.io/Legislator/375817</v>
      </c>
    </row>
    <row r="342" spans="1:28" ht="15">
      <c r="A342" t="s">
        <v>1397</v>
      </c>
      <c r="B342" t="str">
        <f t="shared" si="25"/>
        <v>Mary Freitas</v>
      </c>
      <c r="C342" t="s">
        <v>1398</v>
      </c>
      <c r="D342" t="s">
        <v>703</v>
      </c>
      <c r="E342" t="s">
        <v>1399</v>
      </c>
      <c r="F342" t="s">
        <v>474</v>
      </c>
      <c r="G342" t="s">
        <v>41</v>
      </c>
      <c r="H342">
        <v>14</v>
      </c>
      <c r="I342" t="s">
        <v>1400</v>
      </c>
      <c r="J342">
        <v>377296</v>
      </c>
      <c r="K342">
        <v>98</v>
      </c>
      <c r="L342">
        <v>98</v>
      </c>
      <c r="M342">
        <v>19</v>
      </c>
      <c r="N342">
        <v>79</v>
      </c>
      <c r="O342">
        <v>0</v>
      </c>
      <c r="P342">
        <v>0</v>
      </c>
      <c r="Q342">
        <v>186</v>
      </c>
      <c r="R342">
        <v>34</v>
      </c>
      <c r="S342">
        <v>0</v>
      </c>
      <c r="T342">
        <v>18.3</v>
      </c>
      <c r="U342" t="s">
        <v>1374</v>
      </c>
      <c r="V342">
        <f>2*SUMIF('Sponsorship Bills'!G:G,'House Detail'!J342,'Sponsorship Bills'!I:I)</f>
        <v>0</v>
      </c>
      <c r="W342">
        <f>0.5*SUMIF('Sponsorship Bills'!H:H,"*"&amp;'House Detail'!J342&amp;"*",'Sponsorship Bills'!I:I)</f>
        <v>0</v>
      </c>
      <c r="X342">
        <f t="shared" si="26"/>
        <v>0</v>
      </c>
      <c r="Y342">
        <f t="shared" si="27"/>
        <v>0</v>
      </c>
      <c r="Z342">
        <f t="shared" si="28"/>
        <v>18.3</v>
      </c>
      <c r="AA342" t="s">
        <v>1374</v>
      </c>
      <c r="AB342" s="6" t="str">
        <f t="shared" si="29"/>
        <v>http://gcm.io/Legislator/377296</v>
      </c>
    </row>
    <row r="343" spans="1:28" ht="15">
      <c r="A343" t="s">
        <v>1401</v>
      </c>
      <c r="B343" t="str">
        <f t="shared" si="25"/>
        <v>Suzanne Harvey</v>
      </c>
      <c r="C343" t="s">
        <v>1402</v>
      </c>
      <c r="D343" t="s">
        <v>1338</v>
      </c>
      <c r="E343" t="s">
        <v>1403</v>
      </c>
      <c r="F343" t="s">
        <v>474</v>
      </c>
      <c r="G343" t="s">
        <v>41</v>
      </c>
      <c r="H343">
        <v>29</v>
      </c>
      <c r="I343" t="s">
        <v>586</v>
      </c>
      <c r="J343">
        <v>376584</v>
      </c>
      <c r="K343">
        <v>98</v>
      </c>
      <c r="L343">
        <v>98</v>
      </c>
      <c r="M343">
        <v>17</v>
      </c>
      <c r="N343">
        <v>74</v>
      </c>
      <c r="O343">
        <v>7</v>
      </c>
      <c r="P343">
        <v>0</v>
      </c>
      <c r="Q343">
        <v>186</v>
      </c>
      <c r="R343">
        <v>34</v>
      </c>
      <c r="S343">
        <v>7.1</v>
      </c>
      <c r="T343">
        <v>18.3</v>
      </c>
      <c r="U343" t="s">
        <v>1374</v>
      </c>
      <c r="V343">
        <f>2*SUMIF('Sponsorship Bills'!G:G,'House Detail'!J343,'Sponsorship Bills'!I:I)</f>
        <v>0</v>
      </c>
      <c r="W343">
        <f>0.5*SUMIF('Sponsorship Bills'!H:H,"*"&amp;'House Detail'!J343&amp;"*",'Sponsorship Bills'!I:I)</f>
        <v>0</v>
      </c>
      <c r="X343">
        <f t="shared" si="26"/>
        <v>0</v>
      </c>
      <c r="Y343">
        <f t="shared" si="27"/>
        <v>0</v>
      </c>
      <c r="Z343">
        <f t="shared" si="28"/>
        <v>18.3</v>
      </c>
      <c r="AA343" t="s">
        <v>1374</v>
      </c>
      <c r="AB343" s="6" t="str">
        <f t="shared" si="29"/>
        <v>http://gcm.io/Legislator/376584</v>
      </c>
    </row>
    <row r="344" spans="1:28" ht="15">
      <c r="A344" t="s">
        <v>1404</v>
      </c>
      <c r="B344" t="str">
        <f t="shared" si="25"/>
        <v>Gerald Ward</v>
      </c>
      <c r="C344" t="s">
        <v>1405</v>
      </c>
      <c r="D344" t="s">
        <v>1406</v>
      </c>
      <c r="E344" t="s">
        <v>566</v>
      </c>
      <c r="F344" t="s">
        <v>474</v>
      </c>
      <c r="G344" t="s">
        <v>34</v>
      </c>
      <c r="H344">
        <v>28</v>
      </c>
      <c r="I344" t="s">
        <v>1407</v>
      </c>
      <c r="J344">
        <v>377188</v>
      </c>
      <c r="K344">
        <v>98</v>
      </c>
      <c r="L344">
        <v>98</v>
      </c>
      <c r="M344">
        <v>19</v>
      </c>
      <c r="N344">
        <v>75</v>
      </c>
      <c r="O344">
        <v>4</v>
      </c>
      <c r="P344">
        <v>0</v>
      </c>
      <c r="Q344">
        <v>186</v>
      </c>
      <c r="R344">
        <v>35.5</v>
      </c>
      <c r="S344">
        <v>4.1</v>
      </c>
      <c r="T344">
        <v>19.1</v>
      </c>
      <c r="U344" t="s">
        <v>1374</v>
      </c>
      <c r="V344">
        <f>2*SUMIF('Sponsorship Bills'!G:G,'House Detail'!J344,'Sponsorship Bills'!I:I)</f>
        <v>0</v>
      </c>
      <c r="W344">
        <f>0.5*SUMIF('Sponsorship Bills'!H:H,"*"&amp;'House Detail'!J344&amp;"*",'Sponsorship Bills'!I:I)</f>
        <v>-1.5</v>
      </c>
      <c r="X344">
        <f t="shared" si="26"/>
        <v>-1.5</v>
      </c>
      <c r="Y344">
        <f t="shared" si="27"/>
        <v>-0.8</v>
      </c>
      <c r="Z344">
        <f t="shared" si="28"/>
        <v>18.3</v>
      </c>
      <c r="AA344" t="s">
        <v>1374</v>
      </c>
      <c r="AB344" s="6" t="str">
        <f t="shared" si="29"/>
        <v>http://gcm.io/Legislator/377188</v>
      </c>
    </row>
    <row r="345" spans="1:28" ht="15">
      <c r="A345" t="s">
        <v>1408</v>
      </c>
      <c r="B345" t="str">
        <f t="shared" si="25"/>
        <v>Kermit Williams</v>
      </c>
      <c r="C345" t="s">
        <v>1409</v>
      </c>
      <c r="D345" t="s">
        <v>1410</v>
      </c>
      <c r="E345" t="s">
        <v>1411</v>
      </c>
      <c r="F345" t="s">
        <v>474</v>
      </c>
      <c r="G345" t="s">
        <v>41</v>
      </c>
      <c r="H345">
        <v>4</v>
      </c>
      <c r="I345" t="s">
        <v>1412</v>
      </c>
      <c r="J345">
        <v>377192</v>
      </c>
      <c r="K345">
        <v>98</v>
      </c>
      <c r="L345">
        <v>98</v>
      </c>
      <c r="M345">
        <v>16</v>
      </c>
      <c r="N345">
        <v>71</v>
      </c>
      <c r="O345">
        <v>11</v>
      </c>
      <c r="P345">
        <v>0</v>
      </c>
      <c r="Q345">
        <v>186</v>
      </c>
      <c r="R345">
        <v>36.5</v>
      </c>
      <c r="S345">
        <v>11.2</v>
      </c>
      <c r="T345">
        <v>19.6</v>
      </c>
      <c r="U345" t="s">
        <v>1374</v>
      </c>
      <c r="V345">
        <f>2*SUMIF('Sponsorship Bills'!G:G,'House Detail'!J345,'Sponsorship Bills'!I:I)</f>
        <v>-2</v>
      </c>
      <c r="W345">
        <f>0.5*SUMIF('Sponsorship Bills'!H:H,"*"&amp;'House Detail'!J345&amp;"*",'Sponsorship Bills'!I:I)</f>
        <v>-0.5</v>
      </c>
      <c r="X345">
        <f t="shared" si="26"/>
        <v>-2.5</v>
      </c>
      <c r="Y345">
        <f t="shared" si="27"/>
        <v>-1.3</v>
      </c>
      <c r="Z345">
        <f t="shared" si="28"/>
        <v>18.3</v>
      </c>
      <c r="AA345" t="s">
        <v>1374</v>
      </c>
      <c r="AB345" s="6" t="str">
        <f t="shared" si="29"/>
        <v>http://gcm.io/Legislator/377192</v>
      </c>
    </row>
    <row r="346" spans="1:28" ht="15">
      <c r="A346" t="s">
        <v>1413</v>
      </c>
      <c r="B346" t="str">
        <f t="shared" si="25"/>
        <v>Patricia Higgins</v>
      </c>
      <c r="C346" t="s">
        <v>1414</v>
      </c>
      <c r="D346" t="s">
        <v>1179</v>
      </c>
      <c r="E346" t="s">
        <v>1415</v>
      </c>
      <c r="F346" t="s">
        <v>474</v>
      </c>
      <c r="G346" t="s">
        <v>64</v>
      </c>
      <c r="H346">
        <v>12</v>
      </c>
      <c r="I346" t="s">
        <v>987</v>
      </c>
      <c r="J346">
        <v>377120</v>
      </c>
      <c r="K346">
        <v>98</v>
      </c>
      <c r="L346">
        <v>98</v>
      </c>
      <c r="M346">
        <v>15</v>
      </c>
      <c r="N346">
        <v>72</v>
      </c>
      <c r="O346">
        <v>11</v>
      </c>
      <c r="P346">
        <v>0</v>
      </c>
      <c r="Q346">
        <v>186</v>
      </c>
      <c r="R346">
        <v>35.5</v>
      </c>
      <c r="S346">
        <v>11.2</v>
      </c>
      <c r="T346">
        <v>19.1</v>
      </c>
      <c r="U346" t="s">
        <v>1374</v>
      </c>
      <c r="V346">
        <f>2*SUMIF('Sponsorship Bills'!G:G,'House Detail'!J346,'Sponsorship Bills'!I:I)</f>
        <v>-2</v>
      </c>
      <c r="W346">
        <f>0.5*SUMIF('Sponsorship Bills'!H:H,"*"&amp;'House Detail'!J346&amp;"*",'Sponsorship Bills'!I:I)</f>
        <v>0</v>
      </c>
      <c r="X346">
        <f t="shared" si="26"/>
        <v>-2</v>
      </c>
      <c r="Y346">
        <f t="shared" si="27"/>
        <v>-1.1</v>
      </c>
      <c r="Z346">
        <f t="shared" si="28"/>
        <v>18</v>
      </c>
      <c r="AA346" t="s">
        <v>1374</v>
      </c>
      <c r="AB346" s="6" t="str">
        <f t="shared" si="29"/>
        <v>http://gcm.io/Legislator/377120</v>
      </c>
    </row>
    <row r="347" spans="1:28" ht="15">
      <c r="A347" t="s">
        <v>1416</v>
      </c>
      <c r="B347" t="str">
        <f t="shared" si="25"/>
        <v>Raymond Gagnon</v>
      </c>
      <c r="C347" t="s">
        <v>1417</v>
      </c>
      <c r="D347" t="s">
        <v>292</v>
      </c>
      <c r="E347" t="s">
        <v>1418</v>
      </c>
      <c r="F347" t="s">
        <v>474</v>
      </c>
      <c r="G347" t="s">
        <v>139</v>
      </c>
      <c r="H347">
        <v>5</v>
      </c>
      <c r="I347" t="s">
        <v>1419</v>
      </c>
      <c r="J347">
        <v>376781</v>
      </c>
      <c r="K347">
        <v>98</v>
      </c>
      <c r="L347">
        <v>98</v>
      </c>
      <c r="M347">
        <v>19</v>
      </c>
      <c r="N347">
        <v>78</v>
      </c>
      <c r="O347">
        <v>1</v>
      </c>
      <c r="P347">
        <v>0</v>
      </c>
      <c r="Q347">
        <v>186</v>
      </c>
      <c r="R347">
        <v>33</v>
      </c>
      <c r="S347">
        <v>1</v>
      </c>
      <c r="T347">
        <v>17.7</v>
      </c>
      <c r="U347" t="s">
        <v>1374</v>
      </c>
      <c r="V347">
        <f>2*SUMIF('Sponsorship Bills'!G:G,'House Detail'!J347,'Sponsorship Bills'!I:I)</f>
        <v>0</v>
      </c>
      <c r="W347">
        <f>0.5*SUMIF('Sponsorship Bills'!H:H,"*"&amp;'House Detail'!J347&amp;"*",'Sponsorship Bills'!I:I)</f>
        <v>0</v>
      </c>
      <c r="X347">
        <f t="shared" si="26"/>
        <v>0</v>
      </c>
      <c r="Y347">
        <f t="shared" si="27"/>
        <v>0</v>
      </c>
      <c r="Z347">
        <f t="shared" si="28"/>
        <v>17.7</v>
      </c>
      <c r="AA347" t="s">
        <v>1374</v>
      </c>
      <c r="AB347" s="6" t="str">
        <f t="shared" si="29"/>
        <v>http://gcm.io/Legislator/376781</v>
      </c>
    </row>
    <row r="348" spans="1:28" ht="15">
      <c r="A348" t="s">
        <v>1420</v>
      </c>
      <c r="B348" t="str">
        <f t="shared" si="25"/>
        <v>Patrick Long</v>
      </c>
      <c r="C348" t="s">
        <v>1421</v>
      </c>
      <c r="D348" t="s">
        <v>730</v>
      </c>
      <c r="E348" t="s">
        <v>386</v>
      </c>
      <c r="F348" t="s">
        <v>474</v>
      </c>
      <c r="G348" t="s">
        <v>41</v>
      </c>
      <c r="H348">
        <v>10</v>
      </c>
      <c r="I348" t="s">
        <v>1084</v>
      </c>
      <c r="J348">
        <v>376696</v>
      </c>
      <c r="K348">
        <v>98</v>
      </c>
      <c r="L348">
        <v>98</v>
      </c>
      <c r="M348">
        <v>15</v>
      </c>
      <c r="N348">
        <v>74</v>
      </c>
      <c r="O348">
        <v>9</v>
      </c>
      <c r="P348">
        <v>0</v>
      </c>
      <c r="Q348">
        <v>186</v>
      </c>
      <c r="R348">
        <v>33</v>
      </c>
      <c r="S348">
        <v>9.2</v>
      </c>
      <c r="T348">
        <v>17.7</v>
      </c>
      <c r="U348" t="s">
        <v>1374</v>
      </c>
      <c r="V348">
        <f>2*SUMIF('Sponsorship Bills'!G:G,'House Detail'!J348,'Sponsorship Bills'!I:I)</f>
        <v>0</v>
      </c>
      <c r="W348">
        <f>0.5*SUMIF('Sponsorship Bills'!H:H,"*"&amp;'House Detail'!J348&amp;"*",'Sponsorship Bills'!I:I)</f>
        <v>0</v>
      </c>
      <c r="X348">
        <f t="shared" si="26"/>
        <v>0</v>
      </c>
      <c r="Y348">
        <f t="shared" si="27"/>
        <v>0</v>
      </c>
      <c r="Z348">
        <f t="shared" si="28"/>
        <v>17.7</v>
      </c>
      <c r="AA348" t="s">
        <v>1374</v>
      </c>
      <c r="AB348" s="6" t="str">
        <f t="shared" si="29"/>
        <v>http://gcm.io/Legislator/376696</v>
      </c>
    </row>
    <row r="349" spans="1:28" ht="15">
      <c r="A349" t="s">
        <v>1422</v>
      </c>
      <c r="B349" t="str">
        <f t="shared" si="25"/>
        <v>Carol Roberts</v>
      </c>
      <c r="C349" t="s">
        <v>1423</v>
      </c>
      <c r="D349" t="s">
        <v>185</v>
      </c>
      <c r="E349" t="s">
        <v>1069</v>
      </c>
      <c r="F349" t="s">
        <v>474</v>
      </c>
      <c r="G349" t="s">
        <v>41</v>
      </c>
      <c r="H349">
        <v>4</v>
      </c>
      <c r="I349" t="s">
        <v>1412</v>
      </c>
      <c r="J349">
        <v>377313</v>
      </c>
      <c r="K349">
        <v>98</v>
      </c>
      <c r="L349">
        <v>98</v>
      </c>
      <c r="M349">
        <v>13</v>
      </c>
      <c r="N349">
        <v>71</v>
      </c>
      <c r="O349">
        <v>14</v>
      </c>
      <c r="P349">
        <v>0</v>
      </c>
      <c r="Q349">
        <v>186</v>
      </c>
      <c r="R349">
        <v>33</v>
      </c>
      <c r="S349">
        <v>14.3</v>
      </c>
      <c r="T349">
        <v>17.7</v>
      </c>
      <c r="U349" t="s">
        <v>1374</v>
      </c>
      <c r="V349">
        <f>2*SUMIF('Sponsorship Bills'!G:G,'House Detail'!J349,'Sponsorship Bills'!I:I)</f>
        <v>0</v>
      </c>
      <c r="W349">
        <f>0.5*SUMIF('Sponsorship Bills'!H:H,"*"&amp;'House Detail'!J349&amp;"*",'Sponsorship Bills'!I:I)</f>
        <v>0</v>
      </c>
      <c r="X349">
        <f t="shared" si="26"/>
        <v>0</v>
      </c>
      <c r="Y349">
        <f t="shared" si="27"/>
        <v>0</v>
      </c>
      <c r="Z349">
        <f t="shared" si="28"/>
        <v>17.7</v>
      </c>
      <c r="AA349" t="s">
        <v>1374</v>
      </c>
      <c r="AB349" s="6" t="str">
        <f t="shared" si="29"/>
        <v>http://gcm.io/Legislator/377313</v>
      </c>
    </row>
    <row r="350" spans="1:28" ht="15">
      <c r="A350" t="s">
        <v>1424</v>
      </c>
      <c r="B350" t="str">
        <f t="shared" si="25"/>
        <v>Christy Bartlett</v>
      </c>
      <c r="C350" t="s">
        <v>1425</v>
      </c>
      <c r="D350" t="s">
        <v>1426</v>
      </c>
      <c r="E350" t="s">
        <v>1427</v>
      </c>
      <c r="F350" t="s">
        <v>474</v>
      </c>
      <c r="G350" t="s">
        <v>27</v>
      </c>
      <c r="H350">
        <v>19</v>
      </c>
      <c r="I350" t="s">
        <v>1428</v>
      </c>
      <c r="J350">
        <v>377066</v>
      </c>
      <c r="K350">
        <v>98</v>
      </c>
      <c r="L350">
        <v>98</v>
      </c>
      <c r="M350">
        <v>17</v>
      </c>
      <c r="N350">
        <v>75</v>
      </c>
      <c r="O350">
        <v>6</v>
      </c>
      <c r="P350">
        <v>0</v>
      </c>
      <c r="Q350">
        <v>186</v>
      </c>
      <c r="R350">
        <v>32</v>
      </c>
      <c r="S350">
        <v>6.1</v>
      </c>
      <c r="T350">
        <v>17.2</v>
      </c>
      <c r="U350" t="s">
        <v>1374</v>
      </c>
      <c r="V350">
        <f>2*SUMIF('Sponsorship Bills'!G:G,'House Detail'!J350,'Sponsorship Bills'!I:I)</f>
        <v>0</v>
      </c>
      <c r="W350">
        <f>0.5*SUMIF('Sponsorship Bills'!H:H,"*"&amp;'House Detail'!J350&amp;"*",'Sponsorship Bills'!I:I)</f>
        <v>0.5</v>
      </c>
      <c r="X350">
        <f t="shared" si="26"/>
        <v>0.5</v>
      </c>
      <c r="Y350">
        <f t="shared" si="27"/>
        <v>0.3</v>
      </c>
      <c r="Z350">
        <f t="shared" si="28"/>
        <v>17.5</v>
      </c>
      <c r="AA350" t="s">
        <v>1374</v>
      </c>
      <c r="AB350" s="6" t="str">
        <f t="shared" si="29"/>
        <v>http://gcm.io/Legislator/377066</v>
      </c>
    </row>
    <row r="351" spans="1:28" ht="15">
      <c r="A351" t="s">
        <v>1429</v>
      </c>
      <c r="B351" t="str">
        <f t="shared" si="25"/>
        <v>Paula Francese</v>
      </c>
      <c r="C351" t="s">
        <v>1430</v>
      </c>
      <c r="D351" t="s">
        <v>1394</v>
      </c>
      <c r="E351" t="s">
        <v>1431</v>
      </c>
      <c r="F351" t="s">
        <v>474</v>
      </c>
      <c r="G351" t="s">
        <v>34</v>
      </c>
      <c r="H351">
        <v>18</v>
      </c>
      <c r="I351" t="s">
        <v>1220</v>
      </c>
      <c r="J351">
        <v>377295</v>
      </c>
      <c r="K351">
        <v>98</v>
      </c>
      <c r="L351">
        <v>98</v>
      </c>
      <c r="M351">
        <v>17</v>
      </c>
      <c r="N351">
        <v>77</v>
      </c>
      <c r="O351">
        <v>4</v>
      </c>
      <c r="P351">
        <v>0</v>
      </c>
      <c r="Q351">
        <v>186</v>
      </c>
      <c r="R351">
        <v>32.5</v>
      </c>
      <c r="S351">
        <v>4.1</v>
      </c>
      <c r="T351">
        <v>17.5</v>
      </c>
      <c r="U351" t="s">
        <v>1374</v>
      </c>
      <c r="V351">
        <f>2*SUMIF('Sponsorship Bills'!G:G,'House Detail'!J351,'Sponsorship Bills'!I:I)</f>
        <v>0</v>
      </c>
      <c r="W351">
        <f>0.5*SUMIF('Sponsorship Bills'!H:H,"*"&amp;'House Detail'!J351&amp;"*",'Sponsorship Bills'!I:I)</f>
        <v>0</v>
      </c>
      <c r="X351">
        <f t="shared" si="26"/>
        <v>0</v>
      </c>
      <c r="Y351">
        <f t="shared" si="27"/>
        <v>0</v>
      </c>
      <c r="Z351">
        <f t="shared" si="28"/>
        <v>17.5</v>
      </c>
      <c r="AA351" t="s">
        <v>1374</v>
      </c>
      <c r="AB351" s="6" t="str">
        <f t="shared" si="29"/>
        <v>http://gcm.io/Legislator/377295</v>
      </c>
    </row>
    <row r="352" spans="1:28" ht="15">
      <c r="A352" t="s">
        <v>1432</v>
      </c>
      <c r="B352" t="str">
        <f t="shared" si="25"/>
        <v>Linda Kenison</v>
      </c>
      <c r="C352" t="s">
        <v>1433</v>
      </c>
      <c r="D352" t="s">
        <v>390</v>
      </c>
      <c r="E352" t="s">
        <v>1434</v>
      </c>
      <c r="F352" t="s">
        <v>474</v>
      </c>
      <c r="G352" t="s">
        <v>27</v>
      </c>
      <c r="H352">
        <v>15</v>
      </c>
      <c r="I352" t="s">
        <v>1435</v>
      </c>
      <c r="J352">
        <v>377304</v>
      </c>
      <c r="K352">
        <v>98</v>
      </c>
      <c r="L352">
        <v>98</v>
      </c>
      <c r="M352">
        <v>14</v>
      </c>
      <c r="N352">
        <v>73</v>
      </c>
      <c r="O352">
        <v>11</v>
      </c>
      <c r="P352">
        <v>0</v>
      </c>
      <c r="Q352">
        <v>186</v>
      </c>
      <c r="R352">
        <v>32.5</v>
      </c>
      <c r="S352">
        <v>11.2</v>
      </c>
      <c r="T352">
        <v>17.5</v>
      </c>
      <c r="U352" t="s">
        <v>1374</v>
      </c>
      <c r="V352">
        <f>2*SUMIF('Sponsorship Bills'!G:G,'House Detail'!J352,'Sponsorship Bills'!I:I)</f>
        <v>0</v>
      </c>
      <c r="W352">
        <f>0.5*SUMIF('Sponsorship Bills'!H:H,"*"&amp;'House Detail'!J352&amp;"*",'Sponsorship Bills'!I:I)</f>
        <v>0</v>
      </c>
      <c r="X352">
        <f t="shared" si="26"/>
        <v>0</v>
      </c>
      <c r="Y352">
        <f t="shared" si="27"/>
        <v>0</v>
      </c>
      <c r="Z352">
        <f t="shared" si="28"/>
        <v>17.5</v>
      </c>
      <c r="AA352" t="s">
        <v>1374</v>
      </c>
      <c r="AB352" s="6" t="str">
        <f t="shared" si="29"/>
        <v>http://gcm.io/Legislator/377304</v>
      </c>
    </row>
    <row r="353" spans="1:28" ht="15">
      <c r="A353" t="s">
        <v>1436</v>
      </c>
      <c r="B353" t="str">
        <f t="shared" si="25"/>
        <v>Rebecca McBeath</v>
      </c>
      <c r="C353" t="s">
        <v>1437</v>
      </c>
      <c r="D353" t="s">
        <v>1025</v>
      </c>
      <c r="E353" t="s">
        <v>1438</v>
      </c>
      <c r="F353" t="s">
        <v>474</v>
      </c>
      <c r="G353" t="s">
        <v>34</v>
      </c>
      <c r="H353">
        <v>26</v>
      </c>
      <c r="I353" t="s">
        <v>1439</v>
      </c>
      <c r="J353">
        <v>377309</v>
      </c>
      <c r="K353">
        <v>98</v>
      </c>
      <c r="L353">
        <v>98</v>
      </c>
      <c r="M353">
        <v>18</v>
      </c>
      <c r="N353">
        <v>75</v>
      </c>
      <c r="O353">
        <v>5</v>
      </c>
      <c r="P353">
        <v>0</v>
      </c>
      <c r="Q353">
        <v>186</v>
      </c>
      <c r="R353">
        <v>36</v>
      </c>
      <c r="S353">
        <v>5.1</v>
      </c>
      <c r="T353">
        <v>19.4</v>
      </c>
      <c r="U353" t="s">
        <v>1374</v>
      </c>
      <c r="V353">
        <f>2*SUMIF('Sponsorship Bills'!G:G,'House Detail'!J353,'Sponsorship Bills'!I:I)</f>
        <v>0</v>
      </c>
      <c r="W353">
        <f>0.5*SUMIF('Sponsorship Bills'!H:H,"*"&amp;'House Detail'!J353&amp;"*",'Sponsorship Bills'!I:I)</f>
        <v>-3.5</v>
      </c>
      <c r="X353">
        <f t="shared" si="26"/>
        <v>-3.5</v>
      </c>
      <c r="Y353">
        <f t="shared" si="27"/>
        <v>-1.9</v>
      </c>
      <c r="Z353">
        <f t="shared" si="28"/>
        <v>17.5</v>
      </c>
      <c r="AA353" t="s">
        <v>1374</v>
      </c>
      <c r="AB353" s="6" t="str">
        <f t="shared" si="29"/>
        <v>http://gcm.io/Legislator/377309</v>
      </c>
    </row>
    <row r="354" spans="1:28" ht="15">
      <c r="A354" t="s">
        <v>1440</v>
      </c>
      <c r="B354" t="str">
        <f t="shared" si="25"/>
        <v>Bruce Tatro</v>
      </c>
      <c r="C354" t="s">
        <v>1441</v>
      </c>
      <c r="D354" t="s">
        <v>326</v>
      </c>
      <c r="E354" t="s">
        <v>1442</v>
      </c>
      <c r="F354" t="s">
        <v>474</v>
      </c>
      <c r="G354" t="s">
        <v>85</v>
      </c>
      <c r="H354">
        <v>15</v>
      </c>
      <c r="I354" t="s">
        <v>1443</v>
      </c>
      <c r="J354">
        <v>377039</v>
      </c>
      <c r="K354">
        <v>98</v>
      </c>
      <c r="L354">
        <v>98</v>
      </c>
      <c r="M354">
        <v>15</v>
      </c>
      <c r="N354">
        <v>73</v>
      </c>
      <c r="O354">
        <v>10</v>
      </c>
      <c r="P354">
        <v>0</v>
      </c>
      <c r="Q354">
        <v>186</v>
      </c>
      <c r="R354">
        <v>32.5</v>
      </c>
      <c r="S354">
        <v>10.2</v>
      </c>
      <c r="T354">
        <v>17.5</v>
      </c>
      <c r="U354" t="s">
        <v>1374</v>
      </c>
      <c r="V354">
        <f>2*SUMIF('Sponsorship Bills'!G:G,'House Detail'!J354,'Sponsorship Bills'!I:I)</f>
        <v>0</v>
      </c>
      <c r="W354">
        <f>0.5*SUMIF('Sponsorship Bills'!H:H,"*"&amp;'House Detail'!J354&amp;"*",'Sponsorship Bills'!I:I)</f>
        <v>0</v>
      </c>
      <c r="X354">
        <f t="shared" si="26"/>
        <v>0</v>
      </c>
      <c r="Y354">
        <f t="shared" si="27"/>
        <v>0</v>
      </c>
      <c r="Z354">
        <f t="shared" si="28"/>
        <v>17.5</v>
      </c>
      <c r="AA354" t="s">
        <v>1374</v>
      </c>
      <c r="AB354" s="6" t="str">
        <f t="shared" si="29"/>
        <v>http://gcm.io/Legislator/377039</v>
      </c>
    </row>
    <row r="355" spans="1:28" ht="15">
      <c r="A355" t="s">
        <v>1444</v>
      </c>
      <c r="B355" t="str">
        <f t="shared" si="25"/>
        <v>John Mann</v>
      </c>
      <c r="C355" t="s">
        <v>1445</v>
      </c>
      <c r="D355" t="s">
        <v>39</v>
      </c>
      <c r="E355" t="s">
        <v>1446</v>
      </c>
      <c r="F355" t="s">
        <v>474</v>
      </c>
      <c r="G355" t="s">
        <v>85</v>
      </c>
      <c r="H355">
        <v>2</v>
      </c>
      <c r="I355" t="s">
        <v>1447</v>
      </c>
      <c r="J355">
        <v>377138</v>
      </c>
      <c r="K355">
        <v>98</v>
      </c>
      <c r="L355">
        <v>98</v>
      </c>
      <c r="M355">
        <v>17</v>
      </c>
      <c r="N355">
        <v>81</v>
      </c>
      <c r="O355">
        <v>0</v>
      </c>
      <c r="P355">
        <v>0</v>
      </c>
      <c r="Q355">
        <v>186</v>
      </c>
      <c r="R355">
        <v>32</v>
      </c>
      <c r="S355">
        <v>0</v>
      </c>
      <c r="T355">
        <v>17.2</v>
      </c>
      <c r="U355" t="s">
        <v>1374</v>
      </c>
      <c r="V355">
        <f>2*SUMIF('Sponsorship Bills'!G:G,'House Detail'!J355,'Sponsorship Bills'!I:I)</f>
        <v>0</v>
      </c>
      <c r="W355">
        <f>0.5*SUMIF('Sponsorship Bills'!H:H,"*"&amp;'House Detail'!J355&amp;"*",'Sponsorship Bills'!I:I)</f>
        <v>0</v>
      </c>
      <c r="X355">
        <f t="shared" si="26"/>
        <v>0</v>
      </c>
      <c r="Y355">
        <f t="shared" si="27"/>
        <v>0</v>
      </c>
      <c r="Z355">
        <f t="shared" si="28"/>
        <v>17.2</v>
      </c>
      <c r="AA355" t="s">
        <v>1374</v>
      </c>
      <c r="AB355" s="6" t="str">
        <f t="shared" si="29"/>
        <v>http://gcm.io/Legislator/377138</v>
      </c>
    </row>
    <row r="356" spans="1:28" ht="15">
      <c r="A356" t="s">
        <v>1448</v>
      </c>
      <c r="B356" t="str">
        <f t="shared" si="25"/>
        <v>Deanna Rollo</v>
      </c>
      <c r="C356" t="s">
        <v>1449</v>
      </c>
      <c r="D356" t="s">
        <v>1450</v>
      </c>
      <c r="E356" t="s">
        <v>1451</v>
      </c>
      <c r="F356" t="s">
        <v>474</v>
      </c>
      <c r="G356" t="s">
        <v>58</v>
      </c>
      <c r="H356">
        <v>18</v>
      </c>
      <c r="I356" t="s">
        <v>1075</v>
      </c>
      <c r="J356">
        <v>376516</v>
      </c>
      <c r="K356">
        <v>98</v>
      </c>
      <c r="L356">
        <v>98</v>
      </c>
      <c r="M356">
        <v>11</v>
      </c>
      <c r="N356">
        <v>61</v>
      </c>
      <c r="O356">
        <v>26</v>
      </c>
      <c r="P356">
        <v>0</v>
      </c>
      <c r="Q356">
        <v>186</v>
      </c>
      <c r="R356">
        <v>44</v>
      </c>
      <c r="S356">
        <v>26.5</v>
      </c>
      <c r="T356">
        <v>23.7</v>
      </c>
      <c r="U356" t="s">
        <v>1194</v>
      </c>
      <c r="V356">
        <f>2*SUMIF('Sponsorship Bills'!G:G,'House Detail'!J356,'Sponsorship Bills'!I:I)</f>
        <v>-6</v>
      </c>
      <c r="W356">
        <f>0.5*SUMIF('Sponsorship Bills'!H:H,"*"&amp;'House Detail'!J356&amp;"*",'Sponsorship Bills'!I:I)</f>
        <v>-6</v>
      </c>
      <c r="X356">
        <f t="shared" si="26"/>
        <v>-12</v>
      </c>
      <c r="Y356">
        <f t="shared" si="27"/>
        <v>-6.5</v>
      </c>
      <c r="Z356">
        <f t="shared" si="28"/>
        <v>17.2</v>
      </c>
      <c r="AA356" t="s">
        <v>1374</v>
      </c>
      <c r="AB356" s="6" t="str">
        <f t="shared" si="29"/>
        <v>http://gcm.io/Legislator/376516</v>
      </c>
    </row>
    <row r="357" spans="1:28" ht="15">
      <c r="A357" t="s">
        <v>1452</v>
      </c>
      <c r="B357" t="str">
        <f t="shared" si="25"/>
        <v>Kendall Snow</v>
      </c>
      <c r="C357" t="s">
        <v>1453</v>
      </c>
      <c r="D357" t="s">
        <v>1454</v>
      </c>
      <c r="E357" t="s">
        <v>1455</v>
      </c>
      <c r="F357" t="s">
        <v>474</v>
      </c>
      <c r="G357" t="s">
        <v>41</v>
      </c>
      <c r="H357">
        <v>42</v>
      </c>
      <c r="I357" t="s">
        <v>1228</v>
      </c>
      <c r="J357">
        <v>377315</v>
      </c>
      <c r="K357">
        <v>98</v>
      </c>
      <c r="L357">
        <v>98</v>
      </c>
      <c r="M357">
        <v>16</v>
      </c>
      <c r="N357">
        <v>80</v>
      </c>
      <c r="O357">
        <v>2</v>
      </c>
      <c r="P357">
        <v>0</v>
      </c>
      <c r="Q357">
        <v>186</v>
      </c>
      <c r="R357">
        <v>31.5</v>
      </c>
      <c r="S357">
        <v>2</v>
      </c>
      <c r="T357">
        <v>16.9</v>
      </c>
      <c r="U357" t="s">
        <v>1374</v>
      </c>
      <c r="V357">
        <f>2*SUMIF('Sponsorship Bills'!G:G,'House Detail'!J357,'Sponsorship Bills'!I:I)</f>
        <v>0</v>
      </c>
      <c r="W357">
        <f>0.5*SUMIF('Sponsorship Bills'!H:H,"*"&amp;'House Detail'!J357&amp;"*",'Sponsorship Bills'!I:I)</f>
        <v>0.5</v>
      </c>
      <c r="X357">
        <f t="shared" si="26"/>
        <v>0.5</v>
      </c>
      <c r="Y357">
        <f t="shared" si="27"/>
        <v>0.3</v>
      </c>
      <c r="Z357">
        <f t="shared" si="28"/>
        <v>17.2</v>
      </c>
      <c r="AA357" t="s">
        <v>1374</v>
      </c>
      <c r="AB357" s="6" t="str">
        <f t="shared" si="29"/>
        <v>http://gcm.io/Legislator/377315</v>
      </c>
    </row>
    <row r="358" spans="1:28" ht="15">
      <c r="A358" t="s">
        <v>1456</v>
      </c>
      <c r="B358" t="str">
        <f t="shared" si="25"/>
        <v>Lucy Weber</v>
      </c>
      <c r="C358" t="s">
        <v>1457</v>
      </c>
      <c r="D358" t="s">
        <v>1458</v>
      </c>
      <c r="E358" t="s">
        <v>1459</v>
      </c>
      <c r="F358" t="s">
        <v>474</v>
      </c>
      <c r="G358" t="s">
        <v>85</v>
      </c>
      <c r="H358">
        <v>1</v>
      </c>
      <c r="I358" t="s">
        <v>1358</v>
      </c>
      <c r="J358">
        <v>376668</v>
      </c>
      <c r="K358">
        <v>98</v>
      </c>
      <c r="L358">
        <v>98</v>
      </c>
      <c r="M358">
        <v>18</v>
      </c>
      <c r="N358">
        <v>77</v>
      </c>
      <c r="O358">
        <v>3</v>
      </c>
      <c r="P358">
        <v>0</v>
      </c>
      <c r="Q358">
        <v>186</v>
      </c>
      <c r="R358">
        <v>34</v>
      </c>
      <c r="S358">
        <v>3.1</v>
      </c>
      <c r="T358">
        <v>18.3</v>
      </c>
      <c r="U358" t="s">
        <v>1374</v>
      </c>
      <c r="V358">
        <f>2*SUMIF('Sponsorship Bills'!G:G,'House Detail'!J358,'Sponsorship Bills'!I:I)</f>
        <v>0</v>
      </c>
      <c r="W358">
        <f>0.5*SUMIF('Sponsorship Bills'!H:H,"*"&amp;'House Detail'!J358&amp;"*",'Sponsorship Bills'!I:I)</f>
        <v>-2</v>
      </c>
      <c r="X358">
        <f t="shared" si="26"/>
        <v>-2</v>
      </c>
      <c r="Y358">
        <f t="shared" si="27"/>
        <v>-1.1</v>
      </c>
      <c r="Z358">
        <f t="shared" si="28"/>
        <v>17.2</v>
      </c>
      <c r="AA358" t="s">
        <v>1374</v>
      </c>
      <c r="AB358" s="6" t="str">
        <f t="shared" si="29"/>
        <v>http://gcm.io/Legislator/376668</v>
      </c>
    </row>
    <row r="359" spans="1:28" ht="15">
      <c r="A359" t="s">
        <v>1460</v>
      </c>
      <c r="B359" t="str">
        <f t="shared" si="25"/>
        <v>Jeffrey Goley</v>
      </c>
      <c r="C359" t="s">
        <v>1461</v>
      </c>
      <c r="D359" t="s">
        <v>315</v>
      </c>
      <c r="E359" t="s">
        <v>1462</v>
      </c>
      <c r="F359" t="s">
        <v>474</v>
      </c>
      <c r="G359" t="s">
        <v>41</v>
      </c>
      <c r="H359">
        <v>8</v>
      </c>
      <c r="I359" t="s">
        <v>516</v>
      </c>
      <c r="J359">
        <v>376227</v>
      </c>
      <c r="K359">
        <v>98</v>
      </c>
      <c r="L359">
        <v>98</v>
      </c>
      <c r="M359">
        <v>17</v>
      </c>
      <c r="N359">
        <v>73</v>
      </c>
      <c r="O359">
        <v>8</v>
      </c>
      <c r="P359">
        <v>0</v>
      </c>
      <c r="Q359">
        <v>186</v>
      </c>
      <c r="R359">
        <v>33.5</v>
      </c>
      <c r="S359">
        <v>8.2</v>
      </c>
      <c r="T359">
        <v>18</v>
      </c>
      <c r="U359" t="s">
        <v>1374</v>
      </c>
      <c r="V359">
        <f>2*SUMIF('Sponsorship Bills'!G:G,'House Detail'!J359,'Sponsorship Bills'!I:I)</f>
        <v>0</v>
      </c>
      <c r="W359">
        <f>0.5*SUMIF('Sponsorship Bills'!H:H,"*"&amp;'House Detail'!J359&amp;"*",'Sponsorship Bills'!I:I)</f>
        <v>-2</v>
      </c>
      <c r="X359">
        <f t="shared" si="26"/>
        <v>-2</v>
      </c>
      <c r="Y359">
        <f t="shared" si="27"/>
        <v>-1.1</v>
      </c>
      <c r="Z359">
        <f t="shared" si="28"/>
        <v>16.9</v>
      </c>
      <c r="AA359" t="s">
        <v>1374</v>
      </c>
      <c r="AB359" s="6" t="str">
        <f t="shared" si="29"/>
        <v>http://gcm.io/Legislator/376227</v>
      </c>
    </row>
    <row r="360" spans="1:28" ht="15">
      <c r="A360" t="s">
        <v>1463</v>
      </c>
      <c r="B360" t="str">
        <f t="shared" si="25"/>
        <v>Patricia Cornell</v>
      </c>
      <c r="C360" t="s">
        <v>1464</v>
      </c>
      <c r="D360" t="s">
        <v>1179</v>
      </c>
      <c r="E360" t="s">
        <v>1465</v>
      </c>
      <c r="F360" t="s">
        <v>474</v>
      </c>
      <c r="G360" t="s">
        <v>41</v>
      </c>
      <c r="H360">
        <v>18</v>
      </c>
      <c r="I360" t="s">
        <v>1106</v>
      </c>
      <c r="J360">
        <v>377289</v>
      </c>
      <c r="K360">
        <v>98</v>
      </c>
      <c r="L360">
        <v>98</v>
      </c>
      <c r="M360">
        <v>13</v>
      </c>
      <c r="N360">
        <v>77</v>
      </c>
      <c r="O360">
        <v>8</v>
      </c>
      <c r="P360">
        <v>0</v>
      </c>
      <c r="Q360">
        <v>186</v>
      </c>
      <c r="R360">
        <v>31</v>
      </c>
      <c r="S360">
        <v>8.2</v>
      </c>
      <c r="T360">
        <v>16.7</v>
      </c>
      <c r="U360" t="s">
        <v>1374</v>
      </c>
      <c r="V360">
        <f>2*SUMIF('Sponsorship Bills'!G:G,'House Detail'!J360,'Sponsorship Bills'!I:I)</f>
        <v>0</v>
      </c>
      <c r="W360">
        <f>0.5*SUMIF('Sponsorship Bills'!H:H,"*"&amp;'House Detail'!J360&amp;"*",'Sponsorship Bills'!I:I)</f>
        <v>0</v>
      </c>
      <c r="X360">
        <f t="shared" si="26"/>
        <v>0</v>
      </c>
      <c r="Y360">
        <f t="shared" si="27"/>
        <v>0</v>
      </c>
      <c r="Z360">
        <f t="shared" si="28"/>
        <v>16.7</v>
      </c>
      <c r="AA360" t="s">
        <v>1374</v>
      </c>
      <c r="AB360" s="6" t="str">
        <f t="shared" si="29"/>
        <v>http://gcm.io/Legislator/377289</v>
      </c>
    </row>
    <row r="361" spans="1:28" ht="15">
      <c r="A361" t="s">
        <v>1466</v>
      </c>
      <c r="B361" t="str">
        <f t="shared" si="25"/>
        <v>John Cloutier</v>
      </c>
      <c r="C361" t="s">
        <v>1467</v>
      </c>
      <c r="D361" t="s">
        <v>39</v>
      </c>
      <c r="E361" t="s">
        <v>1468</v>
      </c>
      <c r="F361" t="s">
        <v>474</v>
      </c>
      <c r="G361" t="s">
        <v>139</v>
      </c>
      <c r="H361">
        <v>10</v>
      </c>
      <c r="I361" t="s">
        <v>1469</v>
      </c>
      <c r="J361">
        <v>375829</v>
      </c>
      <c r="K361">
        <v>98</v>
      </c>
      <c r="L361">
        <v>98</v>
      </c>
      <c r="M361">
        <v>18</v>
      </c>
      <c r="N361">
        <v>80</v>
      </c>
      <c r="O361">
        <v>0</v>
      </c>
      <c r="P361">
        <v>0</v>
      </c>
      <c r="Q361">
        <v>186</v>
      </c>
      <c r="R361">
        <v>31</v>
      </c>
      <c r="S361">
        <v>0</v>
      </c>
      <c r="T361">
        <v>16.7</v>
      </c>
      <c r="U361" t="s">
        <v>1374</v>
      </c>
      <c r="V361">
        <f>2*SUMIF('Sponsorship Bills'!G:G,'House Detail'!J361,'Sponsorship Bills'!I:I)</f>
        <v>0</v>
      </c>
      <c r="W361">
        <f>0.5*SUMIF('Sponsorship Bills'!H:H,"*"&amp;'House Detail'!J361&amp;"*",'Sponsorship Bills'!I:I)</f>
        <v>-0.5</v>
      </c>
      <c r="X361">
        <f t="shared" si="26"/>
        <v>-0.5</v>
      </c>
      <c r="Y361">
        <f t="shared" si="27"/>
        <v>-0.3</v>
      </c>
      <c r="Z361">
        <f t="shared" si="28"/>
        <v>16.4</v>
      </c>
      <c r="AA361" t="s">
        <v>1374</v>
      </c>
      <c r="AB361" s="6" t="str">
        <f t="shared" si="29"/>
        <v>http://gcm.io/Legislator/375829</v>
      </c>
    </row>
    <row r="362" spans="1:28" ht="15">
      <c r="A362" t="s">
        <v>1470</v>
      </c>
      <c r="B362" t="str">
        <f t="shared" si="25"/>
        <v>Laura Pantelakos</v>
      </c>
      <c r="C362" t="s">
        <v>1471</v>
      </c>
      <c r="D362" t="s">
        <v>100</v>
      </c>
      <c r="E362" t="s">
        <v>1472</v>
      </c>
      <c r="F362" t="s">
        <v>474</v>
      </c>
      <c r="G362" t="s">
        <v>34</v>
      </c>
      <c r="H362">
        <v>25</v>
      </c>
      <c r="I362" t="s">
        <v>1473</v>
      </c>
      <c r="J362">
        <v>366385</v>
      </c>
      <c r="K362">
        <v>98</v>
      </c>
      <c r="L362">
        <v>98</v>
      </c>
      <c r="M362">
        <v>18</v>
      </c>
      <c r="N362">
        <v>75</v>
      </c>
      <c r="O362">
        <v>5</v>
      </c>
      <c r="P362">
        <v>0</v>
      </c>
      <c r="Q362">
        <v>186</v>
      </c>
      <c r="R362">
        <v>37.5</v>
      </c>
      <c r="S362">
        <v>5.1</v>
      </c>
      <c r="T362">
        <v>20.2</v>
      </c>
      <c r="U362" t="s">
        <v>1194</v>
      </c>
      <c r="V362">
        <f>2*SUMIF('Sponsorship Bills'!G:G,'House Detail'!J362,'Sponsorship Bills'!I:I)</f>
        <v>-6</v>
      </c>
      <c r="W362">
        <f>0.5*SUMIF('Sponsorship Bills'!H:H,"*"&amp;'House Detail'!J362&amp;"*",'Sponsorship Bills'!I:I)</f>
        <v>-1</v>
      </c>
      <c r="X362">
        <f t="shared" si="26"/>
        <v>-7</v>
      </c>
      <c r="Y362">
        <f t="shared" si="27"/>
        <v>-3.8</v>
      </c>
      <c r="Z362">
        <f t="shared" si="28"/>
        <v>16.4</v>
      </c>
      <c r="AA362" t="s">
        <v>1374</v>
      </c>
      <c r="AB362" s="6" t="str">
        <f t="shared" si="29"/>
        <v>http://gcm.io/Legislator/366385</v>
      </c>
    </row>
    <row r="363" spans="1:28" ht="15">
      <c r="A363" t="s">
        <v>1474</v>
      </c>
      <c r="B363" t="str">
        <f t="shared" si="25"/>
        <v>Daniel Hansberry</v>
      </c>
      <c r="C363" t="s">
        <v>1475</v>
      </c>
      <c r="D363" t="s">
        <v>32</v>
      </c>
      <c r="E363" t="s">
        <v>1476</v>
      </c>
      <c r="F363" t="s">
        <v>474</v>
      </c>
      <c r="G363" t="s">
        <v>41</v>
      </c>
      <c r="H363">
        <v>35</v>
      </c>
      <c r="I363" t="s">
        <v>900</v>
      </c>
      <c r="J363">
        <v>377112</v>
      </c>
      <c r="K363">
        <v>98</v>
      </c>
      <c r="L363">
        <v>98</v>
      </c>
      <c r="M363">
        <v>7</v>
      </c>
      <c r="N363">
        <v>72</v>
      </c>
      <c r="O363">
        <v>19</v>
      </c>
      <c r="P363">
        <v>0</v>
      </c>
      <c r="Q363">
        <v>186</v>
      </c>
      <c r="R363">
        <v>30</v>
      </c>
      <c r="S363">
        <v>19.4</v>
      </c>
      <c r="T363">
        <v>16.1</v>
      </c>
      <c r="U363" t="s">
        <v>1374</v>
      </c>
      <c r="V363">
        <f>2*SUMIF('Sponsorship Bills'!G:G,'House Detail'!J363,'Sponsorship Bills'!I:I)</f>
        <v>0</v>
      </c>
      <c r="W363">
        <f>0.5*SUMIF('Sponsorship Bills'!H:H,"*"&amp;'House Detail'!J363&amp;"*",'Sponsorship Bills'!I:I)</f>
        <v>0</v>
      </c>
      <c r="X363">
        <f t="shared" si="26"/>
        <v>0</v>
      </c>
      <c r="Y363">
        <f t="shared" si="27"/>
        <v>0</v>
      </c>
      <c r="Z363">
        <f t="shared" si="28"/>
        <v>16.1</v>
      </c>
      <c r="AA363" t="s">
        <v>1374</v>
      </c>
      <c r="AB363" s="6" t="str">
        <f t="shared" si="29"/>
        <v>http://gcm.io/Legislator/377112</v>
      </c>
    </row>
    <row r="364" spans="1:28" ht="15">
      <c r="A364" t="s">
        <v>1477</v>
      </c>
      <c r="B364" t="str">
        <f t="shared" si="25"/>
        <v>Dianne Schuett</v>
      </c>
      <c r="C364" t="s">
        <v>1478</v>
      </c>
      <c r="D364" t="s">
        <v>1479</v>
      </c>
      <c r="E364" t="s">
        <v>1480</v>
      </c>
      <c r="F364" t="s">
        <v>474</v>
      </c>
      <c r="G364" t="s">
        <v>27</v>
      </c>
      <c r="H364">
        <v>20</v>
      </c>
      <c r="I364" t="s">
        <v>91</v>
      </c>
      <c r="J364">
        <v>376862</v>
      </c>
      <c r="K364">
        <v>98</v>
      </c>
      <c r="L364">
        <v>98</v>
      </c>
      <c r="M364">
        <v>15</v>
      </c>
      <c r="N364">
        <v>76</v>
      </c>
      <c r="O364">
        <v>7</v>
      </c>
      <c r="P364">
        <v>0</v>
      </c>
      <c r="Q364">
        <v>186</v>
      </c>
      <c r="R364">
        <v>31.5</v>
      </c>
      <c r="S364">
        <v>7.1</v>
      </c>
      <c r="T364">
        <v>16.9</v>
      </c>
      <c r="U364" t="s">
        <v>1374</v>
      </c>
      <c r="V364">
        <f>2*SUMIF('Sponsorship Bills'!G:G,'House Detail'!J364,'Sponsorship Bills'!I:I)</f>
        <v>0</v>
      </c>
      <c r="W364">
        <f>0.5*SUMIF('Sponsorship Bills'!H:H,"*"&amp;'House Detail'!J364&amp;"*",'Sponsorship Bills'!I:I)</f>
        <v>-1.5</v>
      </c>
      <c r="X364">
        <f t="shared" si="26"/>
        <v>-1.5</v>
      </c>
      <c r="Y364">
        <f t="shared" si="27"/>
        <v>-0.8</v>
      </c>
      <c r="Z364">
        <f t="shared" si="28"/>
        <v>16.099999999999998</v>
      </c>
      <c r="AA364" t="s">
        <v>1374</v>
      </c>
      <c r="AB364" s="6" t="str">
        <f t="shared" si="29"/>
        <v>http://gcm.io/Legislator/376862</v>
      </c>
    </row>
    <row r="365" spans="1:28" ht="15">
      <c r="A365" t="s">
        <v>1481</v>
      </c>
      <c r="B365" t="str">
        <f t="shared" si="25"/>
        <v>Suzanne Smith</v>
      </c>
      <c r="C365" t="s">
        <v>1482</v>
      </c>
      <c r="D365" t="s">
        <v>1338</v>
      </c>
      <c r="E365" t="s">
        <v>455</v>
      </c>
      <c r="F365" t="s">
        <v>474</v>
      </c>
      <c r="G365" t="s">
        <v>64</v>
      </c>
      <c r="H365">
        <v>8</v>
      </c>
      <c r="I365" t="s">
        <v>1056</v>
      </c>
      <c r="J365">
        <v>376866</v>
      </c>
      <c r="K365">
        <v>98</v>
      </c>
      <c r="L365">
        <v>98</v>
      </c>
      <c r="M365">
        <v>17</v>
      </c>
      <c r="N365">
        <v>76</v>
      </c>
      <c r="O365">
        <v>5</v>
      </c>
      <c r="P365">
        <v>0</v>
      </c>
      <c r="Q365">
        <v>186</v>
      </c>
      <c r="R365">
        <v>33.5</v>
      </c>
      <c r="S365">
        <v>5.1</v>
      </c>
      <c r="T365">
        <v>18</v>
      </c>
      <c r="U365" t="s">
        <v>1374</v>
      </c>
      <c r="V365">
        <f>2*SUMIF('Sponsorship Bills'!G:G,'House Detail'!J365,'Sponsorship Bills'!I:I)</f>
        <v>-2</v>
      </c>
      <c r="W365">
        <f>0.5*SUMIF('Sponsorship Bills'!H:H,"*"&amp;'House Detail'!J365&amp;"*",'Sponsorship Bills'!I:I)</f>
        <v>-1.5</v>
      </c>
      <c r="X365">
        <f t="shared" si="26"/>
        <v>-3.5</v>
      </c>
      <c r="Y365">
        <f t="shared" si="27"/>
        <v>-1.9</v>
      </c>
      <c r="Z365">
        <f t="shared" si="28"/>
        <v>16.1</v>
      </c>
      <c r="AA365" t="s">
        <v>1374</v>
      </c>
      <c r="AB365" s="6" t="str">
        <f t="shared" si="29"/>
        <v>http://gcm.io/Legislator/376866</v>
      </c>
    </row>
    <row r="366" spans="1:28" ht="15">
      <c r="A366" t="s">
        <v>1483</v>
      </c>
      <c r="B366" t="str">
        <f t="shared" si="25"/>
        <v>Susan Almy</v>
      </c>
      <c r="C366" t="s">
        <v>1484</v>
      </c>
      <c r="D366" t="s">
        <v>355</v>
      </c>
      <c r="E366" t="s">
        <v>1485</v>
      </c>
      <c r="F366" t="s">
        <v>474</v>
      </c>
      <c r="G366" t="s">
        <v>64</v>
      </c>
      <c r="H366">
        <v>13</v>
      </c>
      <c r="I366" t="s">
        <v>1145</v>
      </c>
      <c r="J366">
        <v>376095</v>
      </c>
      <c r="K366">
        <v>98</v>
      </c>
      <c r="L366">
        <v>98</v>
      </c>
      <c r="M366">
        <v>21</v>
      </c>
      <c r="N366">
        <v>77</v>
      </c>
      <c r="O366">
        <v>0</v>
      </c>
      <c r="P366">
        <v>0</v>
      </c>
      <c r="Q366">
        <v>186</v>
      </c>
      <c r="R366">
        <v>36</v>
      </c>
      <c r="S366">
        <v>0</v>
      </c>
      <c r="T366">
        <v>19.4</v>
      </c>
      <c r="U366" t="s">
        <v>1374</v>
      </c>
      <c r="V366">
        <f>2*SUMIF('Sponsorship Bills'!G:G,'House Detail'!J366,'Sponsorship Bills'!I:I)</f>
        <v>-6</v>
      </c>
      <c r="W366">
        <f>0.5*SUMIF('Sponsorship Bills'!H:H,"*"&amp;'House Detail'!J366&amp;"*",'Sponsorship Bills'!I:I)</f>
        <v>-0.5</v>
      </c>
      <c r="X366">
        <f t="shared" si="26"/>
        <v>-6.5</v>
      </c>
      <c r="Y366">
        <f t="shared" si="27"/>
        <v>-3.5</v>
      </c>
      <c r="Z366">
        <f t="shared" si="28"/>
        <v>15.899999999999999</v>
      </c>
      <c r="AA366" t="s">
        <v>1374</v>
      </c>
      <c r="AB366" s="6" t="str">
        <f t="shared" si="29"/>
        <v>http://gcm.io/Legislator/376095</v>
      </c>
    </row>
    <row r="367" spans="1:28" ht="15">
      <c r="A367" t="s">
        <v>1486</v>
      </c>
      <c r="B367" t="str">
        <f t="shared" si="25"/>
        <v>Mary Gorman</v>
      </c>
      <c r="C367" t="s">
        <v>1487</v>
      </c>
      <c r="D367" t="s">
        <v>703</v>
      </c>
      <c r="E367" t="s">
        <v>1488</v>
      </c>
      <c r="F367" t="s">
        <v>474</v>
      </c>
      <c r="G367" t="s">
        <v>41</v>
      </c>
      <c r="H367">
        <v>31</v>
      </c>
      <c r="I367" t="s">
        <v>1489</v>
      </c>
      <c r="J367">
        <v>376228</v>
      </c>
      <c r="K367">
        <v>98</v>
      </c>
      <c r="L367">
        <v>98</v>
      </c>
      <c r="M367">
        <v>19</v>
      </c>
      <c r="N367">
        <v>78</v>
      </c>
      <c r="O367">
        <v>1</v>
      </c>
      <c r="P367">
        <v>0</v>
      </c>
      <c r="Q367">
        <v>186</v>
      </c>
      <c r="R367">
        <v>32.5</v>
      </c>
      <c r="S367">
        <v>1</v>
      </c>
      <c r="T367">
        <v>17.5</v>
      </c>
      <c r="U367" t="s">
        <v>1374</v>
      </c>
      <c r="V367">
        <f>2*SUMIF('Sponsorship Bills'!G:G,'House Detail'!J367,'Sponsorship Bills'!I:I)</f>
        <v>0</v>
      </c>
      <c r="W367">
        <f>0.5*SUMIF('Sponsorship Bills'!H:H,"*"&amp;'House Detail'!J367&amp;"*",'Sponsorship Bills'!I:I)</f>
        <v>-3</v>
      </c>
      <c r="X367">
        <f t="shared" si="26"/>
        <v>-3</v>
      </c>
      <c r="Y367">
        <f t="shared" si="27"/>
        <v>-1.6</v>
      </c>
      <c r="Z367">
        <f t="shared" si="28"/>
        <v>15.9</v>
      </c>
      <c r="AA367" t="s">
        <v>1374</v>
      </c>
      <c r="AB367" s="6" t="str">
        <f t="shared" si="29"/>
        <v>http://gcm.io/Legislator/376228</v>
      </c>
    </row>
    <row r="368" spans="1:28" ht="15">
      <c r="A368" t="s">
        <v>1490</v>
      </c>
      <c r="B368" t="str">
        <f t="shared" si="25"/>
        <v>Jonathan Manley</v>
      </c>
      <c r="C368" t="s">
        <v>1491</v>
      </c>
      <c r="D368" t="s">
        <v>1492</v>
      </c>
      <c r="E368" t="s">
        <v>1493</v>
      </c>
      <c r="F368" t="s">
        <v>474</v>
      </c>
      <c r="G368" t="s">
        <v>41</v>
      </c>
      <c r="H368">
        <v>3</v>
      </c>
      <c r="I368" t="s">
        <v>1494</v>
      </c>
      <c r="J368">
        <v>377139</v>
      </c>
      <c r="K368">
        <v>98</v>
      </c>
      <c r="L368">
        <v>98</v>
      </c>
      <c r="M368">
        <v>19</v>
      </c>
      <c r="N368">
        <v>79</v>
      </c>
      <c r="O368">
        <v>0</v>
      </c>
      <c r="P368">
        <v>0</v>
      </c>
      <c r="Q368">
        <v>186</v>
      </c>
      <c r="R368">
        <v>28</v>
      </c>
      <c r="S368">
        <v>0</v>
      </c>
      <c r="T368">
        <v>15.1</v>
      </c>
      <c r="U368" t="s">
        <v>1374</v>
      </c>
      <c r="V368">
        <f>2*SUMIF('Sponsorship Bills'!G:G,'House Detail'!J368,'Sponsorship Bills'!I:I)</f>
        <v>2</v>
      </c>
      <c r="W368">
        <f>0.5*SUMIF('Sponsorship Bills'!H:H,"*"&amp;'House Detail'!J368&amp;"*",'Sponsorship Bills'!I:I)</f>
        <v>-0.5</v>
      </c>
      <c r="X368">
        <f t="shared" si="26"/>
        <v>1.5</v>
      </c>
      <c r="Y368">
        <f t="shared" si="27"/>
        <v>0.8</v>
      </c>
      <c r="Z368">
        <f t="shared" si="28"/>
        <v>15.9</v>
      </c>
      <c r="AA368" t="s">
        <v>1374</v>
      </c>
      <c r="AB368" s="6" t="str">
        <f t="shared" si="29"/>
        <v>http://gcm.io/Legislator/377139</v>
      </c>
    </row>
    <row r="369" spans="1:28" ht="15">
      <c r="A369" t="s">
        <v>1495</v>
      </c>
      <c r="B369" t="str">
        <f t="shared" si="25"/>
        <v>Mary Heath</v>
      </c>
      <c r="C369" t="s">
        <v>1496</v>
      </c>
      <c r="D369" t="s">
        <v>703</v>
      </c>
      <c r="E369" t="s">
        <v>1497</v>
      </c>
      <c r="F369" t="s">
        <v>474</v>
      </c>
      <c r="G369" t="s">
        <v>41</v>
      </c>
      <c r="H369">
        <v>14</v>
      </c>
      <c r="I369" t="s">
        <v>1400</v>
      </c>
      <c r="J369">
        <v>377199</v>
      </c>
      <c r="K369">
        <v>98</v>
      </c>
      <c r="L369">
        <v>98</v>
      </c>
      <c r="M369">
        <v>19</v>
      </c>
      <c r="N369">
        <v>78</v>
      </c>
      <c r="O369">
        <v>1</v>
      </c>
      <c r="P369">
        <v>0</v>
      </c>
      <c r="Q369">
        <v>186</v>
      </c>
      <c r="R369">
        <v>33</v>
      </c>
      <c r="S369">
        <v>1</v>
      </c>
      <c r="T369">
        <v>17.7</v>
      </c>
      <c r="U369" t="s">
        <v>1374</v>
      </c>
      <c r="V369">
        <f>2*SUMIF('Sponsorship Bills'!G:G,'House Detail'!J369,'Sponsorship Bills'!I:I)</f>
        <v>0</v>
      </c>
      <c r="W369">
        <f>0.5*SUMIF('Sponsorship Bills'!H:H,"*"&amp;'House Detail'!J369&amp;"*",'Sponsorship Bills'!I:I)</f>
        <v>-3.5</v>
      </c>
      <c r="X369">
        <f t="shared" si="26"/>
        <v>-3.5</v>
      </c>
      <c r="Y369">
        <f t="shared" si="27"/>
        <v>-1.9</v>
      </c>
      <c r="Z369">
        <f t="shared" si="28"/>
        <v>15.799999999999999</v>
      </c>
      <c r="AA369" t="s">
        <v>1374</v>
      </c>
      <c r="AB369" s="6" t="str">
        <f t="shared" si="29"/>
        <v>http://gcm.io/Legislator/377199</v>
      </c>
    </row>
    <row r="370" spans="1:28" ht="15">
      <c r="A370" t="s">
        <v>1498</v>
      </c>
      <c r="B370" t="str">
        <f t="shared" si="25"/>
        <v>William Baber</v>
      </c>
      <c r="C370" t="s">
        <v>1499</v>
      </c>
      <c r="D370" t="s">
        <v>360</v>
      </c>
      <c r="E370" t="s">
        <v>1500</v>
      </c>
      <c r="F370" t="s">
        <v>474</v>
      </c>
      <c r="G370" t="s">
        <v>58</v>
      </c>
      <c r="H370">
        <v>14</v>
      </c>
      <c r="I370" t="s">
        <v>1501</v>
      </c>
      <c r="J370">
        <v>377063</v>
      </c>
      <c r="K370">
        <v>98</v>
      </c>
      <c r="L370">
        <v>98</v>
      </c>
      <c r="M370">
        <v>17</v>
      </c>
      <c r="N370">
        <v>80</v>
      </c>
      <c r="O370">
        <v>1</v>
      </c>
      <c r="P370">
        <v>0</v>
      </c>
      <c r="Q370">
        <v>186</v>
      </c>
      <c r="R370">
        <v>29.5</v>
      </c>
      <c r="S370">
        <v>1</v>
      </c>
      <c r="T370">
        <v>15.9</v>
      </c>
      <c r="U370" t="s">
        <v>1374</v>
      </c>
      <c r="V370">
        <f>2*SUMIF('Sponsorship Bills'!G:G,'House Detail'!J370,'Sponsorship Bills'!I:I)</f>
        <v>0</v>
      </c>
      <c r="W370">
        <f>0.5*SUMIF('Sponsorship Bills'!H:H,"*"&amp;'House Detail'!J370&amp;"*",'Sponsorship Bills'!I:I)</f>
        <v>-0.5</v>
      </c>
      <c r="X370">
        <f t="shared" si="26"/>
        <v>-0.5</v>
      </c>
      <c r="Y370">
        <f t="shared" si="27"/>
        <v>-0.3</v>
      </c>
      <c r="Z370">
        <f t="shared" si="28"/>
        <v>15.6</v>
      </c>
      <c r="AA370" t="s">
        <v>1374</v>
      </c>
      <c r="AB370" s="6" t="str">
        <f t="shared" si="29"/>
        <v>http://gcm.io/Legislator/377063</v>
      </c>
    </row>
    <row r="371" spans="1:28" ht="15">
      <c r="A371" t="s">
        <v>1502</v>
      </c>
      <c r="B371" t="str">
        <f t="shared" si="25"/>
        <v>Kevin Maes</v>
      </c>
      <c r="C371" t="s">
        <v>1503</v>
      </c>
      <c r="D371" t="s">
        <v>1504</v>
      </c>
      <c r="E371" t="s">
        <v>1505</v>
      </c>
      <c r="F371" t="s">
        <v>474</v>
      </c>
      <c r="G371" t="s">
        <v>64</v>
      </c>
      <c r="H371">
        <v>6</v>
      </c>
      <c r="I371" t="s">
        <v>1506</v>
      </c>
      <c r="J371">
        <v>377308</v>
      </c>
      <c r="K371">
        <v>98</v>
      </c>
      <c r="L371">
        <v>98</v>
      </c>
      <c r="M371">
        <v>17</v>
      </c>
      <c r="N371">
        <v>81</v>
      </c>
      <c r="O371">
        <v>0</v>
      </c>
      <c r="P371">
        <v>0</v>
      </c>
      <c r="Q371">
        <v>186</v>
      </c>
      <c r="R371">
        <v>29</v>
      </c>
      <c r="S371">
        <v>0</v>
      </c>
      <c r="T371">
        <v>15.6</v>
      </c>
      <c r="U371" t="s">
        <v>1374</v>
      </c>
      <c r="V371">
        <f>2*SUMIF('Sponsorship Bills'!G:G,'House Detail'!J371,'Sponsorship Bills'!I:I)</f>
        <v>0</v>
      </c>
      <c r="W371">
        <f>0.5*SUMIF('Sponsorship Bills'!H:H,"*"&amp;'House Detail'!J371&amp;"*",'Sponsorship Bills'!I:I)</f>
        <v>0</v>
      </c>
      <c r="X371">
        <f t="shared" si="26"/>
        <v>0</v>
      </c>
      <c r="Y371">
        <f t="shared" si="27"/>
        <v>0</v>
      </c>
      <c r="Z371">
        <f t="shared" si="28"/>
        <v>15.6</v>
      </c>
      <c r="AA371" t="s">
        <v>1374</v>
      </c>
      <c r="AB371" s="6" t="str">
        <f t="shared" si="29"/>
        <v>http://gcm.io/Legislator/377308</v>
      </c>
    </row>
    <row r="372" spans="1:28" ht="15">
      <c r="A372" t="s">
        <v>1507</v>
      </c>
      <c r="B372" t="str">
        <f t="shared" si="25"/>
        <v>Marjorie Porter</v>
      </c>
      <c r="C372" t="s">
        <v>1508</v>
      </c>
      <c r="D372" t="s">
        <v>1157</v>
      </c>
      <c r="E372" t="s">
        <v>1509</v>
      </c>
      <c r="F372" t="s">
        <v>474</v>
      </c>
      <c r="G372" t="s">
        <v>41</v>
      </c>
      <c r="H372">
        <v>1</v>
      </c>
      <c r="I372" t="s">
        <v>1331</v>
      </c>
      <c r="J372">
        <v>377006</v>
      </c>
      <c r="K372">
        <v>98</v>
      </c>
      <c r="L372">
        <v>98</v>
      </c>
      <c r="M372">
        <v>17</v>
      </c>
      <c r="N372">
        <v>74</v>
      </c>
      <c r="O372">
        <v>7</v>
      </c>
      <c r="P372">
        <v>0</v>
      </c>
      <c r="Q372">
        <v>186</v>
      </c>
      <c r="R372">
        <v>31.5</v>
      </c>
      <c r="S372">
        <v>7.1</v>
      </c>
      <c r="T372">
        <v>16.9</v>
      </c>
      <c r="U372" t="s">
        <v>1374</v>
      </c>
      <c r="V372">
        <f>2*SUMIF('Sponsorship Bills'!G:G,'House Detail'!J372,'Sponsorship Bills'!I:I)</f>
        <v>0</v>
      </c>
      <c r="W372">
        <f>0.5*SUMIF('Sponsorship Bills'!H:H,"*"&amp;'House Detail'!J372&amp;"*",'Sponsorship Bills'!I:I)</f>
        <v>-2.5</v>
      </c>
      <c r="X372">
        <f t="shared" si="26"/>
        <v>-2.5</v>
      </c>
      <c r="Y372">
        <f t="shared" si="27"/>
        <v>-1.3</v>
      </c>
      <c r="Z372">
        <f t="shared" si="28"/>
        <v>15.599999999999998</v>
      </c>
      <c r="AA372" t="s">
        <v>1374</v>
      </c>
      <c r="AB372" s="6" t="str">
        <f t="shared" si="29"/>
        <v>http://gcm.io/Legislator/377006</v>
      </c>
    </row>
    <row r="373" spans="1:28" ht="15">
      <c r="A373" t="s">
        <v>1510</v>
      </c>
      <c r="B373" t="str">
        <f t="shared" si="25"/>
        <v>David Borden</v>
      </c>
      <c r="C373" t="s">
        <v>1511</v>
      </c>
      <c r="D373" t="s">
        <v>204</v>
      </c>
      <c r="E373" t="s">
        <v>1512</v>
      </c>
      <c r="F373" t="s">
        <v>474</v>
      </c>
      <c r="G373" t="s">
        <v>34</v>
      </c>
      <c r="H373">
        <v>24</v>
      </c>
      <c r="I373" t="s">
        <v>1191</v>
      </c>
      <c r="J373">
        <v>376763</v>
      </c>
      <c r="K373">
        <v>98</v>
      </c>
      <c r="L373">
        <v>98</v>
      </c>
      <c r="M373">
        <v>12</v>
      </c>
      <c r="N373">
        <v>77</v>
      </c>
      <c r="O373">
        <v>9</v>
      </c>
      <c r="P373">
        <v>0</v>
      </c>
      <c r="Q373">
        <v>186</v>
      </c>
      <c r="R373">
        <v>27</v>
      </c>
      <c r="S373">
        <v>9.2</v>
      </c>
      <c r="T373">
        <v>14.5</v>
      </c>
      <c r="U373" t="s">
        <v>1513</v>
      </c>
      <c r="V373">
        <f>2*SUMIF('Sponsorship Bills'!G:G,'House Detail'!J373,'Sponsorship Bills'!I:I)</f>
        <v>0</v>
      </c>
      <c r="W373">
        <f>0.5*SUMIF('Sponsorship Bills'!H:H,"*"&amp;'House Detail'!J373&amp;"*",'Sponsorship Bills'!I:I)</f>
        <v>1.5</v>
      </c>
      <c r="X373">
        <f t="shared" si="26"/>
        <v>1.5</v>
      </c>
      <c r="Y373">
        <f t="shared" si="27"/>
        <v>0.8</v>
      </c>
      <c r="Z373">
        <f t="shared" si="28"/>
        <v>15.3</v>
      </c>
      <c r="AA373" t="s">
        <v>1374</v>
      </c>
      <c r="AB373" s="6" t="str">
        <f t="shared" si="29"/>
        <v>http://gcm.io/Legislator/376763</v>
      </c>
    </row>
    <row r="374" spans="1:28" ht="15">
      <c r="A374" t="s">
        <v>1514</v>
      </c>
      <c r="B374" t="str">
        <f t="shared" si="25"/>
        <v>Richard Abel</v>
      </c>
      <c r="C374" t="s">
        <v>1515</v>
      </c>
      <c r="D374" t="s">
        <v>263</v>
      </c>
      <c r="E374" t="s">
        <v>1516</v>
      </c>
      <c r="F374" t="s">
        <v>474</v>
      </c>
      <c r="G374" t="s">
        <v>64</v>
      </c>
      <c r="H374">
        <v>13</v>
      </c>
      <c r="I374" t="s">
        <v>1145</v>
      </c>
      <c r="J374">
        <v>377321</v>
      </c>
      <c r="K374">
        <v>98</v>
      </c>
      <c r="L374">
        <v>98</v>
      </c>
      <c r="M374">
        <v>14</v>
      </c>
      <c r="N374">
        <v>76</v>
      </c>
      <c r="O374">
        <v>8</v>
      </c>
      <c r="P374">
        <v>0</v>
      </c>
      <c r="Q374">
        <v>186</v>
      </c>
      <c r="R374">
        <v>28</v>
      </c>
      <c r="S374">
        <v>8.2</v>
      </c>
      <c r="T374">
        <v>15.1</v>
      </c>
      <c r="U374" t="s">
        <v>1374</v>
      </c>
      <c r="V374">
        <f>2*SUMIF('Sponsorship Bills'!G:G,'House Detail'!J374,'Sponsorship Bills'!I:I)</f>
        <v>0</v>
      </c>
      <c r="W374">
        <f>0.5*SUMIF('Sponsorship Bills'!H:H,"*"&amp;'House Detail'!J374&amp;"*",'Sponsorship Bills'!I:I)</f>
        <v>0</v>
      </c>
      <c r="X374">
        <f t="shared" si="26"/>
        <v>0</v>
      </c>
      <c r="Y374">
        <f t="shared" si="27"/>
        <v>0</v>
      </c>
      <c r="Z374">
        <f t="shared" si="28"/>
        <v>15.1</v>
      </c>
      <c r="AA374" t="s">
        <v>1374</v>
      </c>
      <c r="AB374" s="6" t="str">
        <f t="shared" si="29"/>
        <v>http://gcm.io/Legislator/377321</v>
      </c>
    </row>
    <row r="375" spans="1:28" ht="15">
      <c r="A375" t="s">
        <v>1517</v>
      </c>
      <c r="B375" t="str">
        <f t="shared" si="25"/>
        <v>June Frazer</v>
      </c>
      <c r="C375" t="s">
        <v>1518</v>
      </c>
      <c r="D375" t="s">
        <v>1519</v>
      </c>
      <c r="E375" t="s">
        <v>1520</v>
      </c>
      <c r="F375" t="s">
        <v>474</v>
      </c>
      <c r="G375" t="s">
        <v>27</v>
      </c>
      <c r="H375">
        <v>13</v>
      </c>
      <c r="I375" t="s">
        <v>1521</v>
      </c>
      <c r="J375">
        <v>376937</v>
      </c>
      <c r="K375">
        <v>98</v>
      </c>
      <c r="L375">
        <v>98</v>
      </c>
      <c r="M375">
        <v>12</v>
      </c>
      <c r="N375">
        <v>75</v>
      </c>
      <c r="O375">
        <v>11</v>
      </c>
      <c r="P375">
        <v>0</v>
      </c>
      <c r="Q375">
        <v>186</v>
      </c>
      <c r="R375">
        <v>29</v>
      </c>
      <c r="S375">
        <v>11.2</v>
      </c>
      <c r="T375">
        <v>15.6</v>
      </c>
      <c r="U375" t="s">
        <v>1374</v>
      </c>
      <c r="V375">
        <f>2*SUMIF('Sponsorship Bills'!G:G,'House Detail'!J375,'Sponsorship Bills'!I:I)</f>
        <v>0</v>
      </c>
      <c r="W375">
        <f>0.5*SUMIF('Sponsorship Bills'!H:H,"*"&amp;'House Detail'!J375&amp;"*",'Sponsorship Bills'!I:I)</f>
        <v>-1</v>
      </c>
      <c r="X375">
        <f t="shared" si="26"/>
        <v>-1</v>
      </c>
      <c r="Y375">
        <f t="shared" si="27"/>
        <v>-0.5</v>
      </c>
      <c r="Z375">
        <f t="shared" si="28"/>
        <v>15.1</v>
      </c>
      <c r="AA375" t="s">
        <v>1374</v>
      </c>
      <c r="AB375" s="6" t="str">
        <f t="shared" si="29"/>
        <v>http://gcm.io/Legislator/376937</v>
      </c>
    </row>
    <row r="376" spans="1:28" ht="15">
      <c r="A376" t="s">
        <v>1522</v>
      </c>
      <c r="B376" t="str">
        <f t="shared" si="25"/>
        <v>Pamela Gordon</v>
      </c>
      <c r="C376" t="s">
        <v>1523</v>
      </c>
      <c r="D376" t="s">
        <v>483</v>
      </c>
      <c r="E376" t="s">
        <v>429</v>
      </c>
      <c r="F376" t="s">
        <v>474</v>
      </c>
      <c r="G376" t="s">
        <v>34</v>
      </c>
      <c r="H376">
        <v>29</v>
      </c>
      <c r="I376" t="s">
        <v>1524</v>
      </c>
      <c r="J376">
        <v>377298</v>
      </c>
      <c r="K376">
        <v>98</v>
      </c>
      <c r="L376">
        <v>98</v>
      </c>
      <c r="M376">
        <v>12</v>
      </c>
      <c r="N376">
        <v>71</v>
      </c>
      <c r="O376">
        <v>15</v>
      </c>
      <c r="P376">
        <v>0</v>
      </c>
      <c r="Q376">
        <v>186</v>
      </c>
      <c r="R376">
        <v>30.5</v>
      </c>
      <c r="S376">
        <v>15.3</v>
      </c>
      <c r="T376">
        <v>16.4</v>
      </c>
      <c r="U376" t="s">
        <v>1374</v>
      </c>
      <c r="V376">
        <f>2*SUMIF('Sponsorship Bills'!G:G,'House Detail'!J376,'Sponsorship Bills'!I:I)</f>
        <v>0</v>
      </c>
      <c r="W376">
        <f>0.5*SUMIF('Sponsorship Bills'!H:H,"*"&amp;'House Detail'!J376&amp;"*",'Sponsorship Bills'!I:I)</f>
        <v>-2.5</v>
      </c>
      <c r="X376">
        <f t="shared" si="26"/>
        <v>-2.5</v>
      </c>
      <c r="Y376">
        <f t="shared" si="27"/>
        <v>-1.3</v>
      </c>
      <c r="Z376">
        <f t="shared" si="28"/>
        <v>15.099999999999998</v>
      </c>
      <c r="AA376" t="s">
        <v>1374</v>
      </c>
      <c r="AB376" s="6" t="str">
        <f t="shared" si="29"/>
        <v>http://gcm.io/Legislator/377298</v>
      </c>
    </row>
    <row r="377" spans="1:28" ht="15">
      <c r="A377" t="s">
        <v>1525</v>
      </c>
      <c r="B377" t="str">
        <f t="shared" si="25"/>
        <v>David Luneau</v>
      </c>
      <c r="C377" t="s">
        <v>1526</v>
      </c>
      <c r="D377" t="s">
        <v>204</v>
      </c>
      <c r="E377" t="s">
        <v>1527</v>
      </c>
      <c r="F377" t="s">
        <v>474</v>
      </c>
      <c r="G377" t="s">
        <v>27</v>
      </c>
      <c r="H377">
        <v>10</v>
      </c>
      <c r="I377" t="s">
        <v>1528</v>
      </c>
      <c r="J377">
        <v>377307</v>
      </c>
      <c r="K377">
        <v>98</v>
      </c>
      <c r="L377">
        <v>98</v>
      </c>
      <c r="M377">
        <v>13</v>
      </c>
      <c r="N377">
        <v>75</v>
      </c>
      <c r="O377">
        <v>10</v>
      </c>
      <c r="P377">
        <v>0</v>
      </c>
      <c r="Q377">
        <v>186</v>
      </c>
      <c r="R377">
        <v>32.5</v>
      </c>
      <c r="S377">
        <v>10.2</v>
      </c>
      <c r="T377">
        <v>17.5</v>
      </c>
      <c r="U377" t="s">
        <v>1374</v>
      </c>
      <c r="V377">
        <f>2*SUMIF('Sponsorship Bills'!G:G,'House Detail'!J377,'Sponsorship Bills'!I:I)</f>
        <v>-2</v>
      </c>
      <c r="W377">
        <f>0.5*SUMIF('Sponsorship Bills'!H:H,"*"&amp;'House Detail'!J377&amp;"*",'Sponsorship Bills'!I:I)</f>
        <v>-2.5</v>
      </c>
      <c r="X377">
        <f t="shared" si="26"/>
        <v>-4.5</v>
      </c>
      <c r="Y377">
        <f t="shared" si="27"/>
        <v>-2.4</v>
      </c>
      <c r="Z377">
        <f t="shared" si="28"/>
        <v>15.1</v>
      </c>
      <c r="AA377" t="s">
        <v>1374</v>
      </c>
      <c r="AB377" s="6" t="str">
        <f t="shared" si="29"/>
        <v>http://gcm.io/Legislator/377307</v>
      </c>
    </row>
    <row r="378" spans="1:28" ht="15">
      <c r="A378" t="s">
        <v>1529</v>
      </c>
      <c r="B378" t="str">
        <f t="shared" si="25"/>
        <v>Mary Jane Wallner</v>
      </c>
      <c r="C378" t="s">
        <v>1530</v>
      </c>
      <c r="D378" t="s">
        <v>1531</v>
      </c>
      <c r="E378" t="s">
        <v>1532</v>
      </c>
      <c r="F378" t="s">
        <v>474</v>
      </c>
      <c r="G378" t="s">
        <v>27</v>
      </c>
      <c r="H378">
        <v>10</v>
      </c>
      <c r="I378" t="s">
        <v>1528</v>
      </c>
      <c r="J378">
        <v>368423</v>
      </c>
      <c r="K378">
        <v>98</v>
      </c>
      <c r="L378">
        <v>98</v>
      </c>
      <c r="M378">
        <v>10</v>
      </c>
      <c r="N378">
        <v>68</v>
      </c>
      <c r="O378">
        <v>20</v>
      </c>
      <c r="P378">
        <v>0</v>
      </c>
      <c r="Q378">
        <v>186</v>
      </c>
      <c r="R378">
        <v>31</v>
      </c>
      <c r="S378">
        <v>20.4</v>
      </c>
      <c r="T378">
        <v>16.7</v>
      </c>
      <c r="U378" t="s">
        <v>1374</v>
      </c>
      <c r="V378">
        <f>2*SUMIF('Sponsorship Bills'!G:G,'House Detail'!J378,'Sponsorship Bills'!I:I)</f>
        <v>0</v>
      </c>
      <c r="W378">
        <f>0.5*SUMIF('Sponsorship Bills'!H:H,"*"&amp;'House Detail'!J378&amp;"*",'Sponsorship Bills'!I:I)</f>
        <v>-3.5</v>
      </c>
      <c r="X378">
        <f t="shared" si="26"/>
        <v>-3.5</v>
      </c>
      <c r="Y378">
        <f t="shared" si="27"/>
        <v>-1.9</v>
      </c>
      <c r="Z378">
        <f t="shared" si="28"/>
        <v>14.799999999999999</v>
      </c>
      <c r="AA378" t="s">
        <v>1513</v>
      </c>
      <c r="AB378" s="6" t="str">
        <f t="shared" si="29"/>
        <v>http://gcm.io/Legislator/368423</v>
      </c>
    </row>
    <row r="379" spans="1:28" ht="15">
      <c r="A379" t="s">
        <v>1533</v>
      </c>
      <c r="B379" t="str">
        <f t="shared" si="25"/>
        <v>George Sykes</v>
      </c>
      <c r="C379" t="s">
        <v>1534</v>
      </c>
      <c r="D379" t="s">
        <v>479</v>
      </c>
      <c r="E379" t="s">
        <v>1535</v>
      </c>
      <c r="F379" t="s">
        <v>474</v>
      </c>
      <c r="G379" t="s">
        <v>64</v>
      </c>
      <c r="H379">
        <v>13</v>
      </c>
      <c r="I379" t="s">
        <v>1145</v>
      </c>
      <c r="J379">
        <v>377176</v>
      </c>
      <c r="K379">
        <v>98</v>
      </c>
      <c r="L379">
        <v>98</v>
      </c>
      <c r="M379">
        <v>16</v>
      </c>
      <c r="N379">
        <v>82</v>
      </c>
      <c r="O379">
        <v>0</v>
      </c>
      <c r="P379">
        <v>0</v>
      </c>
      <c r="Q379">
        <v>186</v>
      </c>
      <c r="R379">
        <v>27</v>
      </c>
      <c r="S379">
        <v>0</v>
      </c>
      <c r="T379">
        <v>14.5</v>
      </c>
      <c r="U379" t="s">
        <v>1513</v>
      </c>
      <c r="V379">
        <f>2*SUMIF('Sponsorship Bills'!G:G,'House Detail'!J379,'Sponsorship Bills'!I:I)</f>
        <v>0</v>
      </c>
      <c r="W379">
        <f>0.5*SUMIF('Sponsorship Bills'!H:H,"*"&amp;'House Detail'!J379&amp;"*",'Sponsorship Bills'!I:I)</f>
        <v>0</v>
      </c>
      <c r="X379">
        <f t="shared" si="26"/>
        <v>0</v>
      </c>
      <c r="Y379">
        <f t="shared" si="27"/>
        <v>0</v>
      </c>
      <c r="Z379">
        <f t="shared" si="28"/>
        <v>14.5</v>
      </c>
      <c r="AA379" t="s">
        <v>1513</v>
      </c>
      <c r="AB379" s="6" t="str">
        <f t="shared" si="29"/>
        <v>http://gcm.io/Legislator/377176</v>
      </c>
    </row>
    <row r="380" spans="1:28" ht="15">
      <c r="A380" t="s">
        <v>1536</v>
      </c>
      <c r="B380" t="str">
        <f t="shared" si="25"/>
        <v>Pamela Brown</v>
      </c>
      <c r="C380" t="s">
        <v>1537</v>
      </c>
      <c r="D380" t="s">
        <v>483</v>
      </c>
      <c r="E380" t="s">
        <v>663</v>
      </c>
      <c r="F380" t="s">
        <v>474</v>
      </c>
      <c r="G380" t="s">
        <v>41</v>
      </c>
      <c r="H380">
        <v>31</v>
      </c>
      <c r="I380" t="s">
        <v>1489</v>
      </c>
      <c r="J380">
        <v>377197</v>
      </c>
      <c r="K380">
        <v>98</v>
      </c>
      <c r="L380">
        <v>98</v>
      </c>
      <c r="M380">
        <v>10</v>
      </c>
      <c r="N380">
        <v>70</v>
      </c>
      <c r="O380">
        <v>18</v>
      </c>
      <c r="P380">
        <v>0</v>
      </c>
      <c r="Q380">
        <v>186</v>
      </c>
      <c r="R380">
        <v>31</v>
      </c>
      <c r="S380">
        <v>18.4</v>
      </c>
      <c r="T380">
        <v>16.7</v>
      </c>
      <c r="U380" t="s">
        <v>1374</v>
      </c>
      <c r="V380">
        <f>2*SUMIF('Sponsorship Bills'!G:G,'House Detail'!J380,'Sponsorship Bills'!I:I)</f>
        <v>0</v>
      </c>
      <c r="W380">
        <f>0.5*SUMIF('Sponsorship Bills'!H:H,"*"&amp;'House Detail'!J380&amp;"*",'Sponsorship Bills'!I:I)</f>
        <v>-4.5</v>
      </c>
      <c r="X380">
        <f t="shared" si="26"/>
        <v>-4.5</v>
      </c>
      <c r="Y380">
        <f t="shared" si="27"/>
        <v>-2.4</v>
      </c>
      <c r="Z380">
        <f t="shared" si="28"/>
        <v>14.299999999999999</v>
      </c>
      <c r="AA380" t="s">
        <v>1513</v>
      </c>
      <c r="AB380" s="6" t="str">
        <f t="shared" si="29"/>
        <v>http://gcm.io/Legislator/377197</v>
      </c>
    </row>
    <row r="381" spans="1:28" ht="15">
      <c r="A381" t="s">
        <v>1538</v>
      </c>
      <c r="B381" t="str">
        <f t="shared" si="25"/>
        <v>Janet Wall</v>
      </c>
      <c r="C381" t="s">
        <v>1539</v>
      </c>
      <c r="D381" t="s">
        <v>1540</v>
      </c>
      <c r="E381" t="s">
        <v>1541</v>
      </c>
      <c r="F381" t="s">
        <v>474</v>
      </c>
      <c r="G381" t="s">
        <v>58</v>
      </c>
      <c r="H381">
        <v>6</v>
      </c>
      <c r="I381" t="s">
        <v>1158</v>
      </c>
      <c r="J381">
        <v>372557</v>
      </c>
      <c r="K381">
        <v>98</v>
      </c>
      <c r="L381">
        <v>98</v>
      </c>
      <c r="M381">
        <v>16</v>
      </c>
      <c r="N381">
        <v>82</v>
      </c>
      <c r="O381">
        <v>0</v>
      </c>
      <c r="P381">
        <v>0</v>
      </c>
      <c r="Q381">
        <v>186</v>
      </c>
      <c r="R381">
        <v>29</v>
      </c>
      <c r="S381">
        <v>0</v>
      </c>
      <c r="T381">
        <v>15.6</v>
      </c>
      <c r="U381" t="s">
        <v>1374</v>
      </c>
      <c r="V381">
        <f>2*SUMIF('Sponsorship Bills'!G:G,'House Detail'!J381,'Sponsorship Bills'!I:I)</f>
        <v>0</v>
      </c>
      <c r="W381">
        <f>0.5*SUMIF('Sponsorship Bills'!H:H,"*"&amp;'House Detail'!J381&amp;"*",'Sponsorship Bills'!I:I)</f>
        <v>-2.5</v>
      </c>
      <c r="X381">
        <f t="shared" si="26"/>
        <v>-2.5</v>
      </c>
      <c r="Y381">
        <f t="shared" si="27"/>
        <v>-1.3</v>
      </c>
      <c r="Z381">
        <f t="shared" si="28"/>
        <v>14.299999999999999</v>
      </c>
      <c r="AA381" t="s">
        <v>1513</v>
      </c>
      <c r="AB381" s="6" t="str">
        <f t="shared" si="29"/>
        <v>http://gcm.io/Legislator/372557</v>
      </c>
    </row>
    <row r="382" spans="1:28" ht="15">
      <c r="A382" t="s">
        <v>1542</v>
      </c>
      <c r="B382" t="str">
        <f t="shared" si="25"/>
        <v>Mary Cooney</v>
      </c>
      <c r="C382" t="s">
        <v>1543</v>
      </c>
      <c r="D382" t="s">
        <v>703</v>
      </c>
      <c r="E382" t="s">
        <v>1544</v>
      </c>
      <c r="F382" t="s">
        <v>474</v>
      </c>
      <c r="G382" t="s">
        <v>64</v>
      </c>
      <c r="H382">
        <v>8</v>
      </c>
      <c r="I382" t="s">
        <v>1056</v>
      </c>
      <c r="J382">
        <v>376318</v>
      </c>
      <c r="K382">
        <v>98</v>
      </c>
      <c r="L382">
        <v>98</v>
      </c>
      <c r="M382">
        <v>16</v>
      </c>
      <c r="N382">
        <v>78</v>
      </c>
      <c r="O382">
        <v>4</v>
      </c>
      <c r="P382">
        <v>0</v>
      </c>
      <c r="Q382">
        <v>186</v>
      </c>
      <c r="R382">
        <v>26.5</v>
      </c>
      <c r="S382">
        <v>4.1</v>
      </c>
      <c r="T382">
        <v>14.2</v>
      </c>
      <c r="U382" t="s">
        <v>1513</v>
      </c>
      <c r="V382">
        <f>2*SUMIF('Sponsorship Bills'!G:G,'House Detail'!J382,'Sponsorship Bills'!I:I)</f>
        <v>0</v>
      </c>
      <c r="W382">
        <f>0.5*SUMIF('Sponsorship Bills'!H:H,"*"&amp;'House Detail'!J382&amp;"*",'Sponsorship Bills'!I:I)</f>
        <v>0</v>
      </c>
      <c r="X382">
        <f t="shared" si="26"/>
        <v>0</v>
      </c>
      <c r="Y382">
        <f t="shared" si="27"/>
        <v>0</v>
      </c>
      <c r="Z382">
        <f t="shared" si="28"/>
        <v>14.2</v>
      </c>
      <c r="AA382" t="s">
        <v>1513</v>
      </c>
      <c r="AB382" s="6" t="str">
        <f t="shared" si="29"/>
        <v>http://gcm.io/Legislator/376318</v>
      </c>
    </row>
    <row r="383" spans="1:28" ht="15">
      <c r="A383" t="s">
        <v>1545</v>
      </c>
      <c r="B383" t="str">
        <f t="shared" si="25"/>
        <v>Wayne Burton</v>
      </c>
      <c r="C383" t="s">
        <v>1546</v>
      </c>
      <c r="D383" t="s">
        <v>1381</v>
      </c>
      <c r="E383" t="s">
        <v>1547</v>
      </c>
      <c r="F383" t="s">
        <v>474</v>
      </c>
      <c r="G383" t="s">
        <v>58</v>
      </c>
      <c r="H383">
        <v>6</v>
      </c>
      <c r="I383" t="s">
        <v>1158</v>
      </c>
      <c r="J383">
        <v>373142</v>
      </c>
      <c r="K383">
        <v>98</v>
      </c>
      <c r="L383">
        <v>98</v>
      </c>
      <c r="M383">
        <v>16</v>
      </c>
      <c r="N383">
        <v>80</v>
      </c>
      <c r="O383">
        <v>2</v>
      </c>
      <c r="P383">
        <v>0</v>
      </c>
      <c r="Q383">
        <v>186</v>
      </c>
      <c r="R383">
        <v>28</v>
      </c>
      <c r="S383">
        <v>2</v>
      </c>
      <c r="T383">
        <v>15.1</v>
      </c>
      <c r="U383" t="s">
        <v>1374</v>
      </c>
      <c r="V383">
        <f>2*SUMIF('Sponsorship Bills'!G:G,'House Detail'!J383,'Sponsorship Bills'!I:I)</f>
        <v>0</v>
      </c>
      <c r="W383">
        <f>0.5*SUMIF('Sponsorship Bills'!H:H,"*"&amp;'House Detail'!J383&amp;"*",'Sponsorship Bills'!I:I)</f>
        <v>-2</v>
      </c>
      <c r="X383">
        <f t="shared" si="26"/>
        <v>-2</v>
      </c>
      <c r="Y383">
        <f t="shared" si="27"/>
        <v>-1.1</v>
      </c>
      <c r="Z383">
        <f t="shared" si="28"/>
        <v>14</v>
      </c>
      <c r="AA383" t="s">
        <v>1513</v>
      </c>
      <c r="AB383" s="6" t="str">
        <f t="shared" si="29"/>
        <v>http://gcm.io/Legislator/373142</v>
      </c>
    </row>
    <row r="384" spans="1:28" ht="15">
      <c r="A384" t="s">
        <v>1548</v>
      </c>
      <c r="B384" t="str">
        <f t="shared" si="25"/>
        <v>David Cote</v>
      </c>
      <c r="C384" t="s">
        <v>1549</v>
      </c>
      <c r="D384" t="s">
        <v>204</v>
      </c>
      <c r="E384" t="s">
        <v>1550</v>
      </c>
      <c r="F384" t="s">
        <v>474</v>
      </c>
      <c r="G384" t="s">
        <v>41</v>
      </c>
      <c r="H384">
        <v>31</v>
      </c>
      <c r="I384" t="s">
        <v>1489</v>
      </c>
      <c r="J384">
        <v>374413</v>
      </c>
      <c r="K384">
        <v>98</v>
      </c>
      <c r="L384">
        <v>98</v>
      </c>
      <c r="M384">
        <v>11</v>
      </c>
      <c r="N384">
        <v>80</v>
      </c>
      <c r="O384">
        <v>7</v>
      </c>
      <c r="P384">
        <v>0</v>
      </c>
      <c r="Q384">
        <v>186</v>
      </c>
      <c r="R384">
        <v>28</v>
      </c>
      <c r="S384">
        <v>7.1</v>
      </c>
      <c r="T384">
        <v>15.1</v>
      </c>
      <c r="U384" t="s">
        <v>1374</v>
      </c>
      <c r="V384">
        <f>2*SUMIF('Sponsorship Bills'!G:G,'House Detail'!J384,'Sponsorship Bills'!I:I)</f>
        <v>-2</v>
      </c>
      <c r="W384">
        <f>0.5*SUMIF('Sponsorship Bills'!H:H,"*"&amp;'House Detail'!J384&amp;"*",'Sponsorship Bills'!I:I)</f>
        <v>0</v>
      </c>
      <c r="X384">
        <f t="shared" si="26"/>
        <v>-2</v>
      </c>
      <c r="Y384">
        <f t="shared" si="27"/>
        <v>-1.1</v>
      </c>
      <c r="Z384">
        <f t="shared" si="28"/>
        <v>14</v>
      </c>
      <c r="AA384" t="s">
        <v>1513</v>
      </c>
      <c r="AB384" s="6" t="str">
        <f t="shared" si="29"/>
        <v>http://gcm.io/Legislator/374413</v>
      </c>
    </row>
    <row r="385" spans="1:28" ht="15">
      <c r="A385" t="s">
        <v>1551</v>
      </c>
      <c r="B385" t="str">
        <f t="shared" si="25"/>
        <v>Mel Myler</v>
      </c>
      <c r="C385" t="s">
        <v>1552</v>
      </c>
      <c r="D385" t="s">
        <v>1553</v>
      </c>
      <c r="E385" t="s">
        <v>1554</v>
      </c>
      <c r="F385" t="s">
        <v>474</v>
      </c>
      <c r="G385" t="s">
        <v>27</v>
      </c>
      <c r="H385">
        <v>10</v>
      </c>
      <c r="I385" t="s">
        <v>1528</v>
      </c>
      <c r="J385">
        <v>377153</v>
      </c>
      <c r="K385">
        <v>98</v>
      </c>
      <c r="L385">
        <v>98</v>
      </c>
      <c r="M385">
        <v>17</v>
      </c>
      <c r="N385">
        <v>75</v>
      </c>
      <c r="O385">
        <v>6</v>
      </c>
      <c r="P385">
        <v>0</v>
      </c>
      <c r="Q385">
        <v>186</v>
      </c>
      <c r="R385">
        <v>32.5</v>
      </c>
      <c r="S385">
        <v>6.1</v>
      </c>
      <c r="T385">
        <v>17.5</v>
      </c>
      <c r="U385" t="s">
        <v>1374</v>
      </c>
      <c r="V385">
        <f>2*SUMIF('Sponsorship Bills'!G:G,'House Detail'!J385,'Sponsorship Bills'!I:I)</f>
        <v>0</v>
      </c>
      <c r="W385">
        <f>0.5*SUMIF('Sponsorship Bills'!H:H,"*"&amp;'House Detail'!J385&amp;"*",'Sponsorship Bills'!I:I)</f>
        <v>-6.5</v>
      </c>
      <c r="X385">
        <f t="shared" si="26"/>
        <v>-6.5</v>
      </c>
      <c r="Y385">
        <f t="shared" si="27"/>
        <v>-3.5</v>
      </c>
      <c r="Z385">
        <f t="shared" si="28"/>
        <v>14</v>
      </c>
      <c r="AA385" t="s">
        <v>1513</v>
      </c>
      <c r="AB385" s="6" t="str">
        <f t="shared" si="29"/>
        <v>http://gcm.io/Legislator/377153</v>
      </c>
    </row>
    <row r="386" spans="1:28" ht="15">
      <c r="A386" t="s">
        <v>1555</v>
      </c>
      <c r="B386" t="str">
        <f t="shared" si="25"/>
        <v>Cynthia Chase</v>
      </c>
      <c r="C386" t="s">
        <v>1556</v>
      </c>
      <c r="D386" t="s">
        <v>1557</v>
      </c>
      <c r="E386" t="s">
        <v>625</v>
      </c>
      <c r="F386" t="s">
        <v>474</v>
      </c>
      <c r="G386" t="s">
        <v>85</v>
      </c>
      <c r="H386">
        <v>8</v>
      </c>
      <c r="I386" t="s">
        <v>1558</v>
      </c>
      <c r="J386">
        <v>376916</v>
      </c>
      <c r="K386">
        <v>98</v>
      </c>
      <c r="L386">
        <v>98</v>
      </c>
      <c r="M386">
        <v>12</v>
      </c>
      <c r="N386">
        <v>69</v>
      </c>
      <c r="O386">
        <v>17</v>
      </c>
      <c r="P386">
        <v>0</v>
      </c>
      <c r="Q386">
        <v>186</v>
      </c>
      <c r="R386">
        <v>34.5</v>
      </c>
      <c r="S386">
        <v>17.3</v>
      </c>
      <c r="T386">
        <v>18.5</v>
      </c>
      <c r="U386" t="s">
        <v>1374</v>
      </c>
      <c r="V386">
        <f>2*SUMIF('Sponsorship Bills'!G:G,'House Detail'!J386,'Sponsorship Bills'!I:I)</f>
        <v>0</v>
      </c>
      <c r="W386">
        <f>0.5*SUMIF('Sponsorship Bills'!H:H,"*"&amp;'House Detail'!J386&amp;"*",'Sponsorship Bills'!I:I)</f>
        <v>-8.5</v>
      </c>
      <c r="X386">
        <f t="shared" si="26"/>
        <v>-8.5</v>
      </c>
      <c r="Y386">
        <f t="shared" si="27"/>
        <v>-4.6</v>
      </c>
      <c r="Z386">
        <f t="shared" si="28"/>
        <v>13.9</v>
      </c>
      <c r="AA386" t="s">
        <v>1513</v>
      </c>
      <c r="AB386" s="6" t="str">
        <f t="shared" si="29"/>
        <v>http://gcm.io/Legislator/376916</v>
      </c>
    </row>
    <row r="387" spans="1:28" ht="15">
      <c r="A387" t="s">
        <v>1559</v>
      </c>
      <c r="B387" t="str">
        <f aca="true" t="shared" si="30" ref="B387:B401">LEFT(RIGHT(A387,LEN(A387)-5),LEN(A387)-9)</f>
        <v>Marjorie Shepardson</v>
      </c>
      <c r="C387" t="s">
        <v>1560</v>
      </c>
      <c r="D387" t="s">
        <v>1157</v>
      </c>
      <c r="E387" t="s">
        <v>1561</v>
      </c>
      <c r="F387" t="s">
        <v>474</v>
      </c>
      <c r="G387" t="s">
        <v>85</v>
      </c>
      <c r="H387">
        <v>10</v>
      </c>
      <c r="I387" t="s">
        <v>1562</v>
      </c>
      <c r="J387">
        <v>377168</v>
      </c>
      <c r="K387">
        <v>98</v>
      </c>
      <c r="L387">
        <v>98</v>
      </c>
      <c r="M387">
        <v>16</v>
      </c>
      <c r="N387">
        <v>82</v>
      </c>
      <c r="O387">
        <v>0</v>
      </c>
      <c r="P387">
        <v>0</v>
      </c>
      <c r="Q387">
        <v>186</v>
      </c>
      <c r="R387">
        <v>26</v>
      </c>
      <c r="S387">
        <v>0</v>
      </c>
      <c r="T387">
        <v>14</v>
      </c>
      <c r="U387" t="s">
        <v>1513</v>
      </c>
      <c r="V387">
        <f>2*SUMIF('Sponsorship Bills'!G:G,'House Detail'!J387,'Sponsorship Bills'!I:I)</f>
        <v>0</v>
      </c>
      <c r="W387">
        <f>0.5*SUMIF('Sponsorship Bills'!H:H,"*"&amp;'House Detail'!J387&amp;"*",'Sponsorship Bills'!I:I)</f>
        <v>-0.5</v>
      </c>
      <c r="X387">
        <f aca="true" t="shared" si="31" ref="X387:X401">V387+W387</f>
        <v>-0.5</v>
      </c>
      <c r="Y387">
        <f aca="true" t="shared" si="32" ref="Y387:Y401">ROUND(X387*100/MAX(Q$1:Q$65536),1)</f>
        <v>-0.3</v>
      </c>
      <c r="Z387">
        <f aca="true" t="shared" si="33" ref="Z387:Z401">T387+Y387</f>
        <v>13.7</v>
      </c>
      <c r="AA387" t="s">
        <v>1513</v>
      </c>
      <c r="AB387" s="6" t="str">
        <f aca="true" t="shared" si="34" ref="AB387:AB401">HYPERLINK(CONCATENATE("http://gcm.io/Legislator/",J387))</f>
        <v>http://gcm.io/Legislator/377168</v>
      </c>
    </row>
    <row r="388" spans="1:28" ht="15">
      <c r="A388" t="s">
        <v>1563</v>
      </c>
      <c r="B388" t="str">
        <f t="shared" si="30"/>
        <v>Charles Townsend</v>
      </c>
      <c r="C388" t="s">
        <v>1564</v>
      </c>
      <c r="D388" t="s">
        <v>873</v>
      </c>
      <c r="E388" t="s">
        <v>1565</v>
      </c>
      <c r="F388" t="s">
        <v>474</v>
      </c>
      <c r="G388" t="s">
        <v>64</v>
      </c>
      <c r="H388">
        <v>11</v>
      </c>
      <c r="I388" t="s">
        <v>1566</v>
      </c>
      <c r="J388">
        <v>376877</v>
      </c>
      <c r="K388">
        <v>98</v>
      </c>
      <c r="L388">
        <v>98</v>
      </c>
      <c r="M388">
        <v>15</v>
      </c>
      <c r="N388">
        <v>83</v>
      </c>
      <c r="O388">
        <v>0</v>
      </c>
      <c r="P388">
        <v>0</v>
      </c>
      <c r="Q388">
        <v>186</v>
      </c>
      <c r="R388">
        <v>25</v>
      </c>
      <c r="S388">
        <v>0</v>
      </c>
      <c r="T388">
        <v>13.4</v>
      </c>
      <c r="U388" t="s">
        <v>1513</v>
      </c>
      <c r="V388">
        <f>2*SUMIF('Sponsorship Bills'!G:G,'House Detail'!J388,'Sponsorship Bills'!I:I)</f>
        <v>0</v>
      </c>
      <c r="W388">
        <f>0.5*SUMIF('Sponsorship Bills'!H:H,"*"&amp;'House Detail'!J388&amp;"*",'Sponsorship Bills'!I:I)</f>
        <v>0</v>
      </c>
      <c r="X388">
        <f t="shared" si="31"/>
        <v>0</v>
      </c>
      <c r="Y388">
        <f t="shared" si="32"/>
        <v>0</v>
      </c>
      <c r="Z388">
        <f t="shared" si="33"/>
        <v>13.4</v>
      </c>
      <c r="AA388" t="s">
        <v>1513</v>
      </c>
      <c r="AB388" s="6" t="str">
        <f t="shared" si="34"/>
        <v>http://gcm.io/Legislator/376877</v>
      </c>
    </row>
    <row r="389" spans="1:28" ht="15">
      <c r="A389" t="s">
        <v>1567</v>
      </c>
      <c r="B389" t="str">
        <f t="shared" si="30"/>
        <v>David Doherty</v>
      </c>
      <c r="C389" t="s">
        <v>1568</v>
      </c>
      <c r="D389" t="s">
        <v>204</v>
      </c>
      <c r="E389" t="s">
        <v>1569</v>
      </c>
      <c r="F389" t="s">
        <v>474</v>
      </c>
      <c r="G389" t="s">
        <v>27</v>
      </c>
      <c r="H389">
        <v>20</v>
      </c>
      <c r="I389" t="s">
        <v>91</v>
      </c>
      <c r="J389">
        <v>377292</v>
      </c>
      <c r="K389">
        <v>98</v>
      </c>
      <c r="L389">
        <v>98</v>
      </c>
      <c r="M389">
        <v>16</v>
      </c>
      <c r="N389">
        <v>82</v>
      </c>
      <c r="O389">
        <v>0</v>
      </c>
      <c r="P389">
        <v>0</v>
      </c>
      <c r="Q389">
        <v>186</v>
      </c>
      <c r="R389">
        <v>24</v>
      </c>
      <c r="S389">
        <v>0</v>
      </c>
      <c r="T389">
        <v>12.9</v>
      </c>
      <c r="U389" t="s">
        <v>1513</v>
      </c>
      <c r="V389">
        <f>2*SUMIF('Sponsorship Bills'!G:G,'House Detail'!J389,'Sponsorship Bills'!I:I)</f>
        <v>0</v>
      </c>
      <c r="W389">
        <f>0.5*SUMIF('Sponsorship Bills'!H:H,"*"&amp;'House Detail'!J389&amp;"*",'Sponsorship Bills'!I:I)</f>
        <v>0</v>
      </c>
      <c r="X389">
        <f t="shared" si="31"/>
        <v>0</v>
      </c>
      <c r="Y389">
        <f t="shared" si="32"/>
        <v>0</v>
      </c>
      <c r="Z389">
        <f t="shared" si="33"/>
        <v>12.9</v>
      </c>
      <c r="AA389" t="s">
        <v>1513</v>
      </c>
      <c r="AB389" s="6" t="str">
        <f t="shared" si="34"/>
        <v>http://gcm.io/Legislator/377292</v>
      </c>
    </row>
    <row r="390" spans="1:28" ht="15">
      <c r="A390" t="s">
        <v>1570</v>
      </c>
      <c r="B390" t="str">
        <f t="shared" si="30"/>
        <v>Latha Mangipudi</v>
      </c>
      <c r="C390" t="s">
        <v>1571</v>
      </c>
      <c r="D390" t="s">
        <v>1572</v>
      </c>
      <c r="E390" t="s">
        <v>1573</v>
      </c>
      <c r="F390" t="s">
        <v>474</v>
      </c>
      <c r="G390" t="s">
        <v>41</v>
      </c>
      <c r="H390">
        <v>35</v>
      </c>
      <c r="I390" t="s">
        <v>900</v>
      </c>
      <c r="J390">
        <v>377200</v>
      </c>
      <c r="K390">
        <v>98</v>
      </c>
      <c r="L390">
        <v>98</v>
      </c>
      <c r="M390">
        <v>13</v>
      </c>
      <c r="N390">
        <v>84</v>
      </c>
      <c r="O390">
        <v>1</v>
      </c>
      <c r="P390">
        <v>0</v>
      </c>
      <c r="Q390">
        <v>186</v>
      </c>
      <c r="R390">
        <v>24.5</v>
      </c>
      <c r="S390">
        <v>1</v>
      </c>
      <c r="T390">
        <v>13.2</v>
      </c>
      <c r="U390" t="s">
        <v>1513</v>
      </c>
      <c r="V390">
        <f>2*SUMIF('Sponsorship Bills'!G:G,'House Detail'!J390,'Sponsorship Bills'!I:I)</f>
        <v>0</v>
      </c>
      <c r="W390">
        <f>0.5*SUMIF('Sponsorship Bills'!H:H,"*"&amp;'House Detail'!J390&amp;"*",'Sponsorship Bills'!I:I)</f>
        <v>-1</v>
      </c>
      <c r="X390">
        <f t="shared" si="31"/>
        <v>-1</v>
      </c>
      <c r="Y390">
        <f t="shared" si="32"/>
        <v>-0.5</v>
      </c>
      <c r="Z390">
        <f t="shared" si="33"/>
        <v>12.7</v>
      </c>
      <c r="AA390" t="s">
        <v>1513</v>
      </c>
      <c r="AB390" s="6" t="str">
        <f t="shared" si="34"/>
        <v>http://gcm.io/Legislator/377200</v>
      </c>
    </row>
    <row r="391" spans="1:28" ht="15">
      <c r="A391" t="s">
        <v>1574</v>
      </c>
      <c r="B391" t="str">
        <f t="shared" si="30"/>
        <v>Peter Schmidt</v>
      </c>
      <c r="C391" t="s">
        <v>1575</v>
      </c>
      <c r="D391" t="s">
        <v>413</v>
      </c>
      <c r="E391" t="s">
        <v>910</v>
      </c>
      <c r="F391" t="s">
        <v>474</v>
      </c>
      <c r="G391" t="s">
        <v>58</v>
      </c>
      <c r="H391">
        <v>19</v>
      </c>
      <c r="I391" t="s">
        <v>1576</v>
      </c>
      <c r="J391">
        <v>376521</v>
      </c>
      <c r="K391">
        <v>98</v>
      </c>
      <c r="L391">
        <v>98</v>
      </c>
      <c r="M391">
        <v>13</v>
      </c>
      <c r="N391">
        <v>84</v>
      </c>
      <c r="O391">
        <v>1</v>
      </c>
      <c r="P391">
        <v>0</v>
      </c>
      <c r="Q391">
        <v>186</v>
      </c>
      <c r="R391">
        <v>24.5</v>
      </c>
      <c r="S391">
        <v>1</v>
      </c>
      <c r="T391">
        <v>13.2</v>
      </c>
      <c r="U391" t="s">
        <v>1513</v>
      </c>
      <c r="V391">
        <f>2*SUMIF('Sponsorship Bills'!G:G,'House Detail'!J391,'Sponsorship Bills'!I:I)</f>
        <v>0</v>
      </c>
      <c r="W391">
        <f>0.5*SUMIF('Sponsorship Bills'!H:H,"*"&amp;'House Detail'!J391&amp;"*",'Sponsorship Bills'!I:I)</f>
        <v>-1</v>
      </c>
      <c r="X391">
        <f t="shared" si="31"/>
        <v>-1</v>
      </c>
      <c r="Y391">
        <f t="shared" si="32"/>
        <v>-0.5</v>
      </c>
      <c r="Z391">
        <f t="shared" si="33"/>
        <v>12.7</v>
      </c>
      <c r="AA391" t="s">
        <v>1513</v>
      </c>
      <c r="AB391" s="6" t="str">
        <f t="shared" si="34"/>
        <v>http://gcm.io/Legislator/376521</v>
      </c>
    </row>
    <row r="392" spans="1:28" ht="15">
      <c r="A392" t="s">
        <v>1577</v>
      </c>
      <c r="B392" t="str">
        <f t="shared" si="30"/>
        <v>Michael Abbott</v>
      </c>
      <c r="C392" t="s">
        <v>1578</v>
      </c>
      <c r="D392" t="s">
        <v>72</v>
      </c>
      <c r="E392" t="s">
        <v>1579</v>
      </c>
      <c r="F392" t="s">
        <v>474</v>
      </c>
      <c r="G392" t="s">
        <v>85</v>
      </c>
      <c r="H392">
        <v>1</v>
      </c>
      <c r="I392" t="s">
        <v>1358</v>
      </c>
      <c r="J392">
        <v>377279</v>
      </c>
      <c r="K392">
        <v>98</v>
      </c>
      <c r="L392">
        <v>98</v>
      </c>
      <c r="M392">
        <v>13</v>
      </c>
      <c r="N392">
        <v>85</v>
      </c>
      <c r="O392">
        <v>0</v>
      </c>
      <c r="P392">
        <v>0</v>
      </c>
      <c r="Q392">
        <v>186</v>
      </c>
      <c r="R392">
        <v>23</v>
      </c>
      <c r="S392">
        <v>0</v>
      </c>
      <c r="T392">
        <v>12.4</v>
      </c>
      <c r="U392" t="s">
        <v>1513</v>
      </c>
      <c r="V392">
        <f>2*SUMIF('Sponsorship Bills'!G:G,'House Detail'!J392,'Sponsorship Bills'!I:I)</f>
        <v>0</v>
      </c>
      <c r="W392">
        <f>0.5*SUMIF('Sponsorship Bills'!H:H,"*"&amp;'House Detail'!J392&amp;"*",'Sponsorship Bills'!I:I)</f>
        <v>0</v>
      </c>
      <c r="X392">
        <f t="shared" si="31"/>
        <v>0</v>
      </c>
      <c r="Y392">
        <f t="shared" si="32"/>
        <v>0</v>
      </c>
      <c r="Z392">
        <f t="shared" si="33"/>
        <v>12.4</v>
      </c>
      <c r="AA392" t="s">
        <v>1513</v>
      </c>
      <c r="AB392" s="6" t="str">
        <f t="shared" si="34"/>
        <v>http://gcm.io/Legislator/377279</v>
      </c>
    </row>
    <row r="393" spans="1:28" ht="15">
      <c r="A393" t="s">
        <v>1580</v>
      </c>
      <c r="B393" t="str">
        <f t="shared" si="30"/>
        <v>Susan Ford</v>
      </c>
      <c r="C393" t="s">
        <v>1581</v>
      </c>
      <c r="D393" t="s">
        <v>355</v>
      </c>
      <c r="E393" t="s">
        <v>1582</v>
      </c>
      <c r="F393" t="s">
        <v>474</v>
      </c>
      <c r="G393" t="s">
        <v>64</v>
      </c>
      <c r="H393">
        <v>3</v>
      </c>
      <c r="I393" t="s">
        <v>1583</v>
      </c>
      <c r="J393">
        <v>376813</v>
      </c>
      <c r="K393">
        <v>98</v>
      </c>
      <c r="L393">
        <v>98</v>
      </c>
      <c r="M393">
        <v>16</v>
      </c>
      <c r="N393">
        <v>80</v>
      </c>
      <c r="O393">
        <v>2</v>
      </c>
      <c r="P393">
        <v>0</v>
      </c>
      <c r="Q393">
        <v>186</v>
      </c>
      <c r="R393">
        <v>30.5</v>
      </c>
      <c r="S393">
        <v>2</v>
      </c>
      <c r="T393">
        <v>16.4</v>
      </c>
      <c r="U393" t="s">
        <v>1374</v>
      </c>
      <c r="V393">
        <f>2*SUMIF('Sponsorship Bills'!G:G,'House Detail'!J393,'Sponsorship Bills'!I:I)</f>
        <v>-8</v>
      </c>
      <c r="W393">
        <f>0.5*SUMIF('Sponsorship Bills'!H:H,"*"&amp;'House Detail'!J393&amp;"*",'Sponsorship Bills'!I:I)</f>
        <v>-1</v>
      </c>
      <c r="X393">
        <f t="shared" si="31"/>
        <v>-9</v>
      </c>
      <c r="Y393">
        <f t="shared" si="32"/>
        <v>-4.8</v>
      </c>
      <c r="Z393">
        <f t="shared" si="33"/>
        <v>11.599999999999998</v>
      </c>
      <c r="AA393" t="s">
        <v>1513</v>
      </c>
      <c r="AB393" s="6" t="str">
        <f t="shared" si="34"/>
        <v>http://gcm.io/Legislator/376813</v>
      </c>
    </row>
    <row r="394" spans="1:28" ht="15">
      <c r="A394" t="s">
        <v>1584</v>
      </c>
      <c r="B394" t="str">
        <f t="shared" si="30"/>
        <v>Cindy Rosenwald</v>
      </c>
      <c r="C394" t="s">
        <v>1585</v>
      </c>
      <c r="D394" t="s">
        <v>1586</v>
      </c>
      <c r="E394" t="s">
        <v>1587</v>
      </c>
      <c r="F394" t="s">
        <v>474</v>
      </c>
      <c r="G394" t="s">
        <v>41</v>
      </c>
      <c r="H394">
        <v>30</v>
      </c>
      <c r="I394" t="s">
        <v>647</v>
      </c>
      <c r="J394">
        <v>376622</v>
      </c>
      <c r="K394">
        <v>98</v>
      </c>
      <c r="L394">
        <v>98</v>
      </c>
      <c r="M394">
        <v>14</v>
      </c>
      <c r="N394">
        <v>76</v>
      </c>
      <c r="O394">
        <v>8</v>
      </c>
      <c r="P394">
        <v>0</v>
      </c>
      <c r="Q394">
        <v>186</v>
      </c>
      <c r="R394">
        <v>31.5</v>
      </c>
      <c r="S394">
        <v>8.2</v>
      </c>
      <c r="T394">
        <v>16.9</v>
      </c>
      <c r="U394" t="s">
        <v>1374</v>
      </c>
      <c r="V394">
        <f>2*SUMIF('Sponsorship Bills'!G:G,'House Detail'!J394,'Sponsorship Bills'!I:I)</f>
        <v>0</v>
      </c>
      <c r="W394">
        <f>0.5*SUMIF('Sponsorship Bills'!H:H,"*"&amp;'House Detail'!J394&amp;"*",'Sponsorship Bills'!I:I)</f>
        <v>-11</v>
      </c>
      <c r="X394">
        <f t="shared" si="31"/>
        <v>-11</v>
      </c>
      <c r="Y394">
        <f t="shared" si="32"/>
        <v>-5.9</v>
      </c>
      <c r="Z394">
        <f t="shared" si="33"/>
        <v>10.999999999999998</v>
      </c>
      <c r="AA394" t="s">
        <v>1513</v>
      </c>
      <c r="AB394" s="6" t="str">
        <f t="shared" si="34"/>
        <v>http://gcm.io/Legislator/376622</v>
      </c>
    </row>
    <row r="395" spans="1:28" ht="15">
      <c r="A395" t="s">
        <v>1588</v>
      </c>
      <c r="B395" t="str">
        <f t="shared" si="30"/>
        <v>Edward Butler</v>
      </c>
      <c r="C395" t="s">
        <v>1589</v>
      </c>
      <c r="D395" t="s">
        <v>1590</v>
      </c>
      <c r="E395" t="s">
        <v>1591</v>
      </c>
      <c r="F395" t="s">
        <v>474</v>
      </c>
      <c r="G395" t="s">
        <v>96</v>
      </c>
      <c r="H395">
        <v>7</v>
      </c>
      <c r="I395" t="s">
        <v>1592</v>
      </c>
      <c r="J395">
        <v>376662</v>
      </c>
      <c r="K395">
        <v>98</v>
      </c>
      <c r="L395">
        <v>98</v>
      </c>
      <c r="M395">
        <v>20</v>
      </c>
      <c r="N395">
        <v>72</v>
      </c>
      <c r="O395">
        <v>6</v>
      </c>
      <c r="P395">
        <v>0</v>
      </c>
      <c r="Q395">
        <v>186</v>
      </c>
      <c r="R395">
        <v>40.5</v>
      </c>
      <c r="S395">
        <v>6.1</v>
      </c>
      <c r="T395">
        <v>21.8</v>
      </c>
      <c r="U395" t="s">
        <v>1194</v>
      </c>
      <c r="V395">
        <f>2*SUMIF('Sponsorship Bills'!G:G,'House Detail'!J395,'Sponsorship Bills'!I:I)</f>
        <v>-18</v>
      </c>
      <c r="W395">
        <f>0.5*SUMIF('Sponsorship Bills'!H:H,"*"&amp;'House Detail'!J395&amp;"*",'Sponsorship Bills'!I:I)</f>
        <v>-2.5</v>
      </c>
      <c r="X395">
        <f t="shared" si="31"/>
        <v>-20.5</v>
      </c>
      <c r="Y395">
        <f t="shared" si="32"/>
        <v>-11</v>
      </c>
      <c r="Z395">
        <f t="shared" si="33"/>
        <v>10.8</v>
      </c>
      <c r="AA395" t="s">
        <v>1513</v>
      </c>
      <c r="AB395" s="6" t="str">
        <f t="shared" si="34"/>
        <v>http://gcm.io/Legislator/376662</v>
      </c>
    </row>
    <row r="396" spans="1:28" ht="15">
      <c r="A396" t="s">
        <v>1593</v>
      </c>
      <c r="B396" t="str">
        <f t="shared" si="30"/>
        <v>Paul Berch</v>
      </c>
      <c r="C396" t="s">
        <v>1594</v>
      </c>
      <c r="D396" t="s">
        <v>175</v>
      </c>
      <c r="E396" t="s">
        <v>1595</v>
      </c>
      <c r="F396" t="s">
        <v>474</v>
      </c>
      <c r="G396" t="s">
        <v>85</v>
      </c>
      <c r="H396">
        <v>1</v>
      </c>
      <c r="I396" t="s">
        <v>1358</v>
      </c>
      <c r="J396">
        <v>377068</v>
      </c>
      <c r="K396">
        <v>98</v>
      </c>
      <c r="L396">
        <v>98</v>
      </c>
      <c r="M396">
        <v>18</v>
      </c>
      <c r="N396">
        <v>80</v>
      </c>
      <c r="O396">
        <v>0</v>
      </c>
      <c r="P396">
        <v>0</v>
      </c>
      <c r="Q396">
        <v>186</v>
      </c>
      <c r="R396">
        <v>32</v>
      </c>
      <c r="S396">
        <v>0</v>
      </c>
      <c r="T396">
        <v>17.2</v>
      </c>
      <c r="U396" t="s">
        <v>1374</v>
      </c>
      <c r="V396">
        <f>2*SUMIF('Sponsorship Bills'!G:G,'House Detail'!J396,'Sponsorship Bills'!I:I)</f>
        <v>0</v>
      </c>
      <c r="W396">
        <f>0.5*SUMIF('Sponsorship Bills'!H:H,"*"&amp;'House Detail'!J396&amp;"*",'Sponsorship Bills'!I:I)</f>
        <v>-12</v>
      </c>
      <c r="X396">
        <f t="shared" si="31"/>
        <v>-12</v>
      </c>
      <c r="Y396">
        <f t="shared" si="32"/>
        <v>-6.5</v>
      </c>
      <c r="Z396">
        <f t="shared" si="33"/>
        <v>10.7</v>
      </c>
      <c r="AA396" t="s">
        <v>1513</v>
      </c>
      <c r="AB396" s="6" t="str">
        <f t="shared" si="34"/>
        <v>http://gcm.io/Legislator/377068</v>
      </c>
    </row>
    <row r="397" spans="1:28" ht="15">
      <c r="A397" t="s">
        <v>1596</v>
      </c>
      <c r="B397" t="str">
        <f t="shared" si="30"/>
        <v>Timothy Horrigan</v>
      </c>
      <c r="C397" t="s">
        <v>1597</v>
      </c>
      <c r="D397" t="s">
        <v>409</v>
      </c>
      <c r="E397" t="s">
        <v>1598</v>
      </c>
      <c r="F397" t="s">
        <v>474</v>
      </c>
      <c r="G397" t="s">
        <v>58</v>
      </c>
      <c r="H397">
        <v>6</v>
      </c>
      <c r="I397" t="s">
        <v>1158</v>
      </c>
      <c r="J397">
        <v>376826</v>
      </c>
      <c r="K397">
        <v>98</v>
      </c>
      <c r="L397">
        <v>98</v>
      </c>
      <c r="M397">
        <v>17</v>
      </c>
      <c r="N397">
        <v>81</v>
      </c>
      <c r="O397">
        <v>0</v>
      </c>
      <c r="P397">
        <v>0</v>
      </c>
      <c r="Q397">
        <v>186</v>
      </c>
      <c r="R397">
        <v>27</v>
      </c>
      <c r="S397">
        <v>0</v>
      </c>
      <c r="T397">
        <v>14.5</v>
      </c>
      <c r="U397" t="s">
        <v>1513</v>
      </c>
      <c r="V397">
        <f>2*SUMIF('Sponsorship Bills'!G:G,'House Detail'!J397,'Sponsorship Bills'!I:I)</f>
        <v>0</v>
      </c>
      <c r="W397">
        <f>0.5*SUMIF('Sponsorship Bills'!H:H,"*"&amp;'House Detail'!J397&amp;"*",'Sponsorship Bills'!I:I)</f>
        <v>-7</v>
      </c>
      <c r="X397">
        <f t="shared" si="31"/>
        <v>-7</v>
      </c>
      <c r="Y397">
        <f t="shared" si="32"/>
        <v>-3.8</v>
      </c>
      <c r="Z397">
        <f t="shared" si="33"/>
        <v>10.7</v>
      </c>
      <c r="AA397" t="s">
        <v>1513</v>
      </c>
      <c r="AB397" s="6" t="str">
        <f t="shared" si="34"/>
        <v>http://gcm.io/Legislator/376826</v>
      </c>
    </row>
    <row r="398" spans="1:28" ht="15">
      <c r="A398" t="s">
        <v>1599</v>
      </c>
      <c r="B398" t="str">
        <f t="shared" si="30"/>
        <v>Stephen Shurtleff</v>
      </c>
      <c r="C398" t="s">
        <v>1600</v>
      </c>
      <c r="D398" t="s">
        <v>538</v>
      </c>
      <c r="E398" t="s">
        <v>1601</v>
      </c>
      <c r="F398" t="s">
        <v>474</v>
      </c>
      <c r="G398" t="s">
        <v>27</v>
      </c>
      <c r="H398">
        <v>11</v>
      </c>
      <c r="I398" t="s">
        <v>1602</v>
      </c>
      <c r="J398">
        <v>376628</v>
      </c>
      <c r="K398">
        <v>98</v>
      </c>
      <c r="L398">
        <v>98</v>
      </c>
      <c r="M398">
        <v>15</v>
      </c>
      <c r="N398">
        <v>81</v>
      </c>
      <c r="O398">
        <v>0</v>
      </c>
      <c r="P398">
        <v>2</v>
      </c>
      <c r="Q398">
        <v>186</v>
      </c>
      <c r="R398">
        <v>26.5</v>
      </c>
      <c r="S398">
        <v>0</v>
      </c>
      <c r="T398">
        <v>14.2</v>
      </c>
      <c r="U398" t="s">
        <v>1513</v>
      </c>
      <c r="V398">
        <f>2*SUMIF('Sponsorship Bills'!G:G,'House Detail'!J398,'Sponsorship Bills'!I:I)</f>
        <v>0</v>
      </c>
      <c r="W398">
        <f>0.5*SUMIF('Sponsorship Bills'!H:H,"*"&amp;'House Detail'!J398&amp;"*",'Sponsorship Bills'!I:I)</f>
        <v>-6.5</v>
      </c>
      <c r="X398">
        <f t="shared" si="31"/>
        <v>-6.5</v>
      </c>
      <c r="Y398">
        <f t="shared" si="32"/>
        <v>-3.5</v>
      </c>
      <c r="Z398">
        <f t="shared" si="33"/>
        <v>10.7</v>
      </c>
      <c r="AA398" t="s">
        <v>1513</v>
      </c>
      <c r="AB398" s="6" t="str">
        <f t="shared" si="34"/>
        <v>http://gcm.io/Legislator/376628</v>
      </c>
    </row>
    <row r="399" spans="1:28" ht="15">
      <c r="A399" t="s">
        <v>1603</v>
      </c>
      <c r="B399" t="str">
        <f t="shared" si="30"/>
        <v>Skip Berrien</v>
      </c>
      <c r="C399" t="s">
        <v>1604</v>
      </c>
      <c r="D399" t="s">
        <v>404</v>
      </c>
      <c r="E399" t="s">
        <v>1605</v>
      </c>
      <c r="F399" t="s">
        <v>474</v>
      </c>
      <c r="G399" t="s">
        <v>34</v>
      </c>
      <c r="H399">
        <v>18</v>
      </c>
      <c r="I399" t="s">
        <v>1220</v>
      </c>
      <c r="J399">
        <v>377281</v>
      </c>
      <c r="K399">
        <v>98</v>
      </c>
      <c r="L399">
        <v>98</v>
      </c>
      <c r="M399">
        <v>15</v>
      </c>
      <c r="N399">
        <v>83</v>
      </c>
      <c r="O399">
        <v>0</v>
      </c>
      <c r="P399">
        <v>0</v>
      </c>
      <c r="Q399">
        <v>186</v>
      </c>
      <c r="R399">
        <v>23</v>
      </c>
      <c r="S399">
        <v>0</v>
      </c>
      <c r="T399">
        <v>12.4</v>
      </c>
      <c r="U399" t="s">
        <v>1513</v>
      </c>
      <c r="V399">
        <f>2*SUMIF('Sponsorship Bills'!G:G,'House Detail'!J399,'Sponsorship Bills'!I:I)</f>
        <v>0</v>
      </c>
      <c r="W399">
        <f>0.5*SUMIF('Sponsorship Bills'!H:H,"*"&amp;'House Detail'!J399&amp;"*",'Sponsorship Bills'!I:I)</f>
        <v>-4.5</v>
      </c>
      <c r="X399">
        <f t="shared" si="31"/>
        <v>-4.5</v>
      </c>
      <c r="Y399">
        <f t="shared" si="32"/>
        <v>-2.4</v>
      </c>
      <c r="Z399">
        <f t="shared" si="33"/>
        <v>10</v>
      </c>
      <c r="AA399" t="s">
        <v>1513</v>
      </c>
      <c r="AB399" s="6" t="str">
        <f t="shared" si="34"/>
        <v>http://gcm.io/Legislator/377281</v>
      </c>
    </row>
    <row r="400" spans="1:28" ht="15">
      <c r="A400" t="s">
        <v>1606</v>
      </c>
      <c r="B400" t="str">
        <f t="shared" si="30"/>
        <v>Michael Cahill</v>
      </c>
      <c r="C400" t="s">
        <v>1607</v>
      </c>
      <c r="D400" t="s">
        <v>72</v>
      </c>
      <c r="E400" t="s">
        <v>1608</v>
      </c>
      <c r="F400" t="s">
        <v>474</v>
      </c>
      <c r="G400" t="s">
        <v>34</v>
      </c>
      <c r="H400">
        <v>17</v>
      </c>
      <c r="I400" t="s">
        <v>270</v>
      </c>
      <c r="J400">
        <v>377079</v>
      </c>
      <c r="K400">
        <v>98</v>
      </c>
      <c r="L400">
        <v>98</v>
      </c>
      <c r="M400">
        <v>11</v>
      </c>
      <c r="N400">
        <v>87</v>
      </c>
      <c r="O400">
        <v>0</v>
      </c>
      <c r="P400">
        <v>0</v>
      </c>
      <c r="Q400">
        <v>186</v>
      </c>
      <c r="R400">
        <v>17</v>
      </c>
      <c r="S400">
        <v>0</v>
      </c>
      <c r="T400">
        <v>9.1</v>
      </c>
      <c r="U400" t="s">
        <v>1513</v>
      </c>
      <c r="V400">
        <f>2*SUMIF('Sponsorship Bills'!G:G,'House Detail'!J400,'Sponsorship Bills'!I:I)</f>
        <v>-6</v>
      </c>
      <c r="W400">
        <f>0.5*SUMIF('Sponsorship Bills'!H:H,"*"&amp;'House Detail'!J400&amp;"*",'Sponsorship Bills'!I:I)</f>
        <v>-1</v>
      </c>
      <c r="X400">
        <f t="shared" si="31"/>
        <v>-7</v>
      </c>
      <c r="Y400">
        <f t="shared" si="32"/>
        <v>-3.8</v>
      </c>
      <c r="Z400">
        <f t="shared" si="33"/>
        <v>5.3</v>
      </c>
      <c r="AA400" t="s">
        <v>1513</v>
      </c>
      <c r="AB400" s="6" t="str">
        <f t="shared" si="34"/>
        <v>http://gcm.io/Legislator/377079</v>
      </c>
    </row>
    <row r="401" spans="1:28" ht="15">
      <c r="A401" t="s">
        <v>1609</v>
      </c>
      <c r="B401" t="str">
        <f t="shared" si="30"/>
        <v>Katherine Rogers</v>
      </c>
      <c r="C401" t="s">
        <v>1610</v>
      </c>
      <c r="D401" t="s">
        <v>433</v>
      </c>
      <c r="E401" t="s">
        <v>1611</v>
      </c>
      <c r="F401" t="s">
        <v>474</v>
      </c>
      <c r="G401" t="s">
        <v>27</v>
      </c>
      <c r="H401">
        <v>28</v>
      </c>
      <c r="I401" t="s">
        <v>1612</v>
      </c>
      <c r="J401">
        <v>375919</v>
      </c>
      <c r="K401">
        <v>98</v>
      </c>
      <c r="L401">
        <v>98</v>
      </c>
      <c r="M401">
        <v>11</v>
      </c>
      <c r="N401">
        <v>73</v>
      </c>
      <c r="O401">
        <v>14</v>
      </c>
      <c r="P401">
        <v>0</v>
      </c>
      <c r="Q401">
        <v>186</v>
      </c>
      <c r="R401">
        <v>29.5</v>
      </c>
      <c r="S401">
        <v>14.3</v>
      </c>
      <c r="T401">
        <v>15.9</v>
      </c>
      <c r="U401" t="s">
        <v>1374</v>
      </c>
      <c r="V401">
        <f>2*SUMIF('Sponsorship Bills'!G:G,'House Detail'!J401,'Sponsorship Bills'!I:I)</f>
        <v>-24</v>
      </c>
      <c r="W401">
        <f>0.5*SUMIF('Sponsorship Bills'!H:H,"*"&amp;'House Detail'!J401&amp;"*",'Sponsorship Bills'!I:I)</f>
        <v>-3.5</v>
      </c>
      <c r="X401">
        <f t="shared" si="31"/>
        <v>-27.5</v>
      </c>
      <c r="Y401">
        <f t="shared" si="32"/>
        <v>-14.8</v>
      </c>
      <c r="Z401">
        <f t="shared" si="33"/>
        <v>1.0999999999999996</v>
      </c>
      <c r="AA401" t="s">
        <v>1513</v>
      </c>
      <c r="AB401" s="6" t="str">
        <f t="shared" si="34"/>
        <v>http://gcm.io/Legislator/375919</v>
      </c>
    </row>
  </sheetData>
  <sheetProtection/>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H38"/>
  <sheetViews>
    <sheetView workbookViewId="0" topLeftCell="A2">
      <selection activeCell="L9" sqref="L9"/>
    </sheetView>
  </sheetViews>
  <sheetFormatPr defaultColWidth="11.00390625" defaultRowHeight="15.75"/>
  <cols>
    <col min="1" max="16384" width="10.875" style="4" customWidth="1"/>
  </cols>
  <sheetData>
    <row r="1" spans="1:8" ht="15">
      <c r="A1" s="4" t="s">
        <v>246</v>
      </c>
      <c r="B1" s="4" t="s">
        <v>1614</v>
      </c>
      <c r="C1" s="4" t="s">
        <v>1615</v>
      </c>
      <c r="D1" s="4" t="s">
        <v>2153</v>
      </c>
      <c r="E1" s="4" t="s">
        <v>2650</v>
      </c>
      <c r="F1" s="4" t="s">
        <v>2651</v>
      </c>
      <c r="G1" s="2" t="s">
        <v>2726</v>
      </c>
      <c r="H1" s="4" t="s">
        <v>2652</v>
      </c>
    </row>
    <row r="2" spans="1:8" ht="15">
      <c r="A2" s="4" t="s">
        <v>2653</v>
      </c>
      <c r="B2" s="4" t="s">
        <v>2654</v>
      </c>
      <c r="C2" s="4">
        <v>2</v>
      </c>
      <c r="D2" s="4" t="s">
        <v>2186</v>
      </c>
      <c r="E2" s="4" t="s">
        <v>2159</v>
      </c>
      <c r="F2" s="4" t="s">
        <v>2655</v>
      </c>
      <c r="G2" s="4">
        <v>1</v>
      </c>
      <c r="H2" s="7" t="s">
        <v>2656</v>
      </c>
    </row>
    <row r="3" spans="1:8" ht="15">
      <c r="A3" s="4" t="s">
        <v>2070</v>
      </c>
      <c r="B3" s="4" t="s">
        <v>2494</v>
      </c>
      <c r="C3" s="4">
        <v>4</v>
      </c>
      <c r="D3" s="4" t="s">
        <v>2158</v>
      </c>
      <c r="E3" s="4" t="s">
        <v>2164</v>
      </c>
      <c r="F3" s="4" t="s">
        <v>2657</v>
      </c>
      <c r="G3" s="4">
        <v>10</v>
      </c>
      <c r="H3" s="7" t="s">
        <v>2658</v>
      </c>
    </row>
    <row r="4" spans="1:8" ht="15">
      <c r="A4" s="4" t="s">
        <v>2659</v>
      </c>
      <c r="B4" s="4" t="s">
        <v>2157</v>
      </c>
      <c r="C4" s="4">
        <v>3</v>
      </c>
      <c r="D4" s="4" t="s">
        <v>2158</v>
      </c>
      <c r="E4" s="4" t="s">
        <v>2159</v>
      </c>
      <c r="F4" s="4" t="s">
        <v>2660</v>
      </c>
      <c r="G4" s="4">
        <v>12</v>
      </c>
      <c r="H4" s="7" t="s">
        <v>2661</v>
      </c>
    </row>
    <row r="5" spans="1:8" ht="15">
      <c r="A5" s="4" t="s">
        <v>2150</v>
      </c>
      <c r="B5" s="4" t="s">
        <v>2474</v>
      </c>
      <c r="C5" s="4">
        <v>2</v>
      </c>
      <c r="D5" s="4" t="s">
        <v>2163</v>
      </c>
      <c r="E5" s="4" t="s">
        <v>2164</v>
      </c>
      <c r="F5" s="4" t="s">
        <v>2662</v>
      </c>
      <c r="G5" s="4">
        <v>22</v>
      </c>
      <c r="H5" s="7" t="s">
        <v>2663</v>
      </c>
    </row>
    <row r="6" spans="1:8" ht="15">
      <c r="A6" s="4" t="s">
        <v>2093</v>
      </c>
      <c r="B6" s="4" t="s">
        <v>2330</v>
      </c>
      <c r="C6" s="4">
        <v>3</v>
      </c>
      <c r="D6" s="4" t="s">
        <v>2163</v>
      </c>
      <c r="E6" s="4" t="s">
        <v>2159</v>
      </c>
      <c r="F6" s="4" t="s">
        <v>2664</v>
      </c>
      <c r="G6" s="4">
        <v>24</v>
      </c>
      <c r="H6" s="7" t="s">
        <v>2665</v>
      </c>
    </row>
    <row r="7" spans="1:8" ht="15">
      <c r="A7" s="4" t="s">
        <v>2008</v>
      </c>
      <c r="B7" s="4" t="s">
        <v>2344</v>
      </c>
      <c r="C7" s="4">
        <v>2</v>
      </c>
      <c r="D7" s="4" t="s">
        <v>2163</v>
      </c>
      <c r="E7" s="4" t="s">
        <v>2164</v>
      </c>
      <c r="F7" s="4" t="s">
        <v>2657</v>
      </c>
      <c r="G7" s="4">
        <v>25</v>
      </c>
      <c r="H7" s="7" t="s">
        <v>2666</v>
      </c>
    </row>
    <row r="8" spans="1:8" ht="15">
      <c r="A8" s="4" t="s">
        <v>2076</v>
      </c>
      <c r="B8" s="4" t="s">
        <v>2498</v>
      </c>
      <c r="C8" s="4">
        <v>1</v>
      </c>
      <c r="D8" s="4" t="s">
        <v>2158</v>
      </c>
      <c r="E8" s="4" t="s">
        <v>2164</v>
      </c>
      <c r="F8" s="4" t="s">
        <v>2657</v>
      </c>
      <c r="G8" s="4">
        <v>28</v>
      </c>
      <c r="H8" s="7" t="s">
        <v>2667</v>
      </c>
    </row>
    <row r="9" spans="1:8" ht="15">
      <c r="A9" s="4" t="s">
        <v>2125</v>
      </c>
      <c r="B9" s="4" t="s">
        <v>2513</v>
      </c>
      <c r="C9" s="4">
        <v>1</v>
      </c>
      <c r="D9" s="4" t="s">
        <v>2158</v>
      </c>
      <c r="E9" s="4" t="s">
        <v>2164</v>
      </c>
      <c r="F9" s="4" t="s">
        <v>2657</v>
      </c>
      <c r="G9" s="4">
        <v>29</v>
      </c>
      <c r="H9" s="7" t="s">
        <v>2668</v>
      </c>
    </row>
    <row r="10" spans="1:8" ht="15">
      <c r="A10" s="4" t="s">
        <v>2082</v>
      </c>
      <c r="B10" s="4" t="s">
        <v>2500</v>
      </c>
      <c r="C10" s="4">
        <v>3</v>
      </c>
      <c r="D10" s="4" t="s">
        <v>2158</v>
      </c>
      <c r="E10" s="4" t="s">
        <v>2164</v>
      </c>
      <c r="F10" s="4" t="s">
        <v>2669</v>
      </c>
      <c r="G10" s="4">
        <v>33</v>
      </c>
      <c r="H10" s="7" t="s">
        <v>2670</v>
      </c>
    </row>
    <row r="11" spans="1:8" ht="15">
      <c r="A11" s="4" t="s">
        <v>2073</v>
      </c>
      <c r="B11" s="4" t="s">
        <v>2496</v>
      </c>
      <c r="C11" s="4">
        <v>1</v>
      </c>
      <c r="D11" s="4" t="s">
        <v>2163</v>
      </c>
      <c r="E11" s="4" t="s">
        <v>2159</v>
      </c>
      <c r="F11" s="4" t="s">
        <v>2669</v>
      </c>
      <c r="G11" s="4">
        <v>36</v>
      </c>
      <c r="H11" s="7" t="s">
        <v>2671</v>
      </c>
    </row>
    <row r="12" spans="1:8" ht="15">
      <c r="A12" s="4" t="s">
        <v>2184</v>
      </c>
      <c r="B12" s="4" t="s">
        <v>2185</v>
      </c>
      <c r="C12" s="4">
        <v>1</v>
      </c>
      <c r="D12" s="4" t="s">
        <v>2163</v>
      </c>
      <c r="E12" s="4" t="s">
        <v>2164</v>
      </c>
      <c r="F12" s="4" t="s">
        <v>2672</v>
      </c>
      <c r="G12" s="4">
        <v>38</v>
      </c>
      <c r="H12" s="7" t="s">
        <v>2673</v>
      </c>
    </row>
    <row r="13" spans="1:8" ht="15">
      <c r="A13" s="4" t="s">
        <v>1626</v>
      </c>
      <c r="B13" s="4" t="s">
        <v>2339</v>
      </c>
      <c r="C13" s="4">
        <v>4</v>
      </c>
      <c r="D13" s="4" t="s">
        <v>2163</v>
      </c>
      <c r="E13" s="4" t="s">
        <v>2164</v>
      </c>
      <c r="F13" s="4" t="s">
        <v>2674</v>
      </c>
      <c r="G13" s="4">
        <v>40</v>
      </c>
      <c r="H13" s="7" t="s">
        <v>2675</v>
      </c>
    </row>
    <row r="14" spans="1:8" ht="15">
      <c r="A14" s="4" t="s">
        <v>2141</v>
      </c>
      <c r="B14" s="4" t="s">
        <v>2676</v>
      </c>
      <c r="C14" s="4">
        <v>2</v>
      </c>
      <c r="D14" s="4" t="s">
        <v>2163</v>
      </c>
      <c r="E14" s="4" t="s">
        <v>2159</v>
      </c>
      <c r="F14" s="4" t="s">
        <v>2677</v>
      </c>
      <c r="G14" s="4">
        <v>46</v>
      </c>
      <c r="H14" s="7" t="s">
        <v>2678</v>
      </c>
    </row>
    <row r="15" spans="1:8" ht="15">
      <c r="A15" s="4" t="s">
        <v>2334</v>
      </c>
      <c r="B15" s="4" t="s">
        <v>2335</v>
      </c>
      <c r="C15" s="4">
        <v>2</v>
      </c>
      <c r="D15" s="4" t="s">
        <v>2163</v>
      </c>
      <c r="E15" s="4" t="s">
        <v>2164</v>
      </c>
      <c r="F15" s="4" t="s">
        <v>2657</v>
      </c>
      <c r="G15" s="4">
        <v>51</v>
      </c>
      <c r="H15" s="7" t="s">
        <v>2679</v>
      </c>
    </row>
    <row r="16" spans="1:8" ht="15">
      <c r="A16" s="4" t="s">
        <v>2147</v>
      </c>
      <c r="B16" s="4" t="s">
        <v>2521</v>
      </c>
      <c r="C16" s="4">
        <v>2</v>
      </c>
      <c r="D16" s="4" t="s">
        <v>2186</v>
      </c>
      <c r="E16" s="4" t="s">
        <v>2159</v>
      </c>
      <c r="F16" s="4" t="s">
        <v>2680</v>
      </c>
      <c r="G16" s="4">
        <v>52</v>
      </c>
      <c r="H16" s="7" t="s">
        <v>2681</v>
      </c>
    </row>
    <row r="17" spans="1:8" ht="15">
      <c r="A17" s="4" t="s">
        <v>2225</v>
      </c>
      <c r="B17" s="4" t="s">
        <v>2523</v>
      </c>
      <c r="C17" s="4">
        <v>2</v>
      </c>
      <c r="D17" s="4" t="s">
        <v>2163</v>
      </c>
      <c r="E17" s="4" t="s">
        <v>2164</v>
      </c>
      <c r="F17" s="4" t="s">
        <v>2682</v>
      </c>
      <c r="G17" s="4">
        <v>56</v>
      </c>
      <c r="H17" s="7" t="s">
        <v>2683</v>
      </c>
    </row>
    <row r="18" spans="1:8" ht="15">
      <c r="A18" s="4" t="s">
        <v>1988</v>
      </c>
      <c r="B18" s="4" t="s">
        <v>2217</v>
      </c>
      <c r="C18" s="4">
        <v>10</v>
      </c>
      <c r="D18" s="4" t="s">
        <v>2186</v>
      </c>
      <c r="E18" s="4" t="s">
        <v>2159</v>
      </c>
      <c r="F18" s="4" t="s">
        <v>2684</v>
      </c>
      <c r="G18" s="4">
        <v>62</v>
      </c>
      <c r="H18" s="7" t="s">
        <v>2685</v>
      </c>
    </row>
    <row r="19" spans="1:8" ht="15">
      <c r="A19" s="4" t="s">
        <v>1928</v>
      </c>
      <c r="B19" s="4" t="s">
        <v>2223</v>
      </c>
      <c r="C19" s="4">
        <v>5</v>
      </c>
      <c r="D19" s="4" t="s">
        <v>2163</v>
      </c>
      <c r="E19" s="4" t="s">
        <v>2159</v>
      </c>
      <c r="F19" s="4" t="s">
        <v>2686</v>
      </c>
      <c r="G19" s="4">
        <v>65</v>
      </c>
      <c r="H19" s="7" t="s">
        <v>2687</v>
      </c>
    </row>
    <row r="20" spans="1:8" ht="15">
      <c r="A20" s="4" t="s">
        <v>1733</v>
      </c>
      <c r="B20" s="4" t="s">
        <v>2407</v>
      </c>
      <c r="C20" s="4">
        <v>3</v>
      </c>
      <c r="D20" s="4" t="s">
        <v>2688</v>
      </c>
      <c r="E20" s="4" t="s">
        <v>2159</v>
      </c>
      <c r="F20" s="4" t="s">
        <v>2689</v>
      </c>
      <c r="G20" s="4">
        <v>66</v>
      </c>
      <c r="H20" s="7" t="s">
        <v>2690</v>
      </c>
    </row>
    <row r="21" spans="1:8" ht="15">
      <c r="A21" s="4" t="s">
        <v>1714</v>
      </c>
      <c r="B21" s="4" t="s">
        <v>2403</v>
      </c>
      <c r="C21" s="4">
        <v>1</v>
      </c>
      <c r="D21" s="4" t="s">
        <v>2158</v>
      </c>
      <c r="E21" s="4" t="s">
        <v>2159</v>
      </c>
      <c r="F21" s="4" t="s">
        <v>2691</v>
      </c>
      <c r="G21" s="4">
        <v>67</v>
      </c>
      <c r="H21" s="7" t="s">
        <v>2692</v>
      </c>
    </row>
    <row r="22" spans="1:8" ht="15">
      <c r="A22" s="4" t="s">
        <v>2175</v>
      </c>
      <c r="B22" s="4" t="s">
        <v>2176</v>
      </c>
      <c r="C22" s="4">
        <v>3</v>
      </c>
      <c r="D22" s="4" t="s">
        <v>2186</v>
      </c>
      <c r="E22" s="4" t="s">
        <v>2164</v>
      </c>
      <c r="F22" s="4" t="s">
        <v>2657</v>
      </c>
      <c r="G22" s="4">
        <v>68</v>
      </c>
      <c r="H22" s="7" t="s">
        <v>2693</v>
      </c>
    </row>
    <row r="23" spans="1:8" ht="15">
      <c r="A23" s="4" t="s">
        <v>1938</v>
      </c>
      <c r="B23" s="4" t="s">
        <v>2300</v>
      </c>
      <c r="C23" s="4">
        <v>3</v>
      </c>
      <c r="D23" s="4" t="s">
        <v>2158</v>
      </c>
      <c r="E23" s="4" t="s">
        <v>2159</v>
      </c>
      <c r="F23" s="4" t="s">
        <v>2657</v>
      </c>
      <c r="G23" s="4">
        <v>69</v>
      </c>
      <c r="H23" s="7" t="s">
        <v>2694</v>
      </c>
    </row>
    <row r="24" spans="1:8" ht="15">
      <c r="A24" s="4" t="s">
        <v>1743</v>
      </c>
      <c r="B24" s="4" t="s">
        <v>2371</v>
      </c>
      <c r="C24" s="4">
        <v>2</v>
      </c>
      <c r="D24" s="4" t="s">
        <v>2158</v>
      </c>
      <c r="E24" s="4" t="s">
        <v>2159</v>
      </c>
      <c r="F24" s="4" t="s">
        <v>2695</v>
      </c>
      <c r="G24" s="4">
        <v>71</v>
      </c>
      <c r="H24" s="7" t="s">
        <v>2696</v>
      </c>
    </row>
    <row r="25" spans="1:8" ht="15">
      <c r="A25" s="4" t="s">
        <v>1805</v>
      </c>
      <c r="B25" s="4" t="s">
        <v>2425</v>
      </c>
      <c r="C25" s="4">
        <v>1</v>
      </c>
      <c r="D25" s="4" t="s">
        <v>2158</v>
      </c>
      <c r="E25" s="4" t="s">
        <v>2159</v>
      </c>
      <c r="F25" s="4" t="s">
        <v>2697</v>
      </c>
      <c r="G25" s="4">
        <v>73</v>
      </c>
      <c r="H25" s="7" t="s">
        <v>2698</v>
      </c>
    </row>
    <row r="26" spans="1:8" ht="15">
      <c r="A26" s="4" t="s">
        <v>2699</v>
      </c>
      <c r="B26" s="4" t="s">
        <v>2700</v>
      </c>
      <c r="C26" s="4">
        <v>4</v>
      </c>
      <c r="D26" s="4" t="s">
        <v>2701</v>
      </c>
      <c r="E26" s="4" t="s">
        <v>2164</v>
      </c>
      <c r="F26" s="4" t="s">
        <v>2702</v>
      </c>
      <c r="G26" s="4">
        <v>84</v>
      </c>
      <c r="H26" s="7" t="s">
        <v>2703</v>
      </c>
    </row>
    <row r="27" spans="1:8" ht="15">
      <c r="A27" s="4" t="s">
        <v>2175</v>
      </c>
      <c r="B27" s="4" t="s">
        <v>2176</v>
      </c>
      <c r="C27" s="4">
        <v>3</v>
      </c>
      <c r="D27" s="4" t="s">
        <v>2186</v>
      </c>
      <c r="E27" s="4" t="s">
        <v>2164</v>
      </c>
      <c r="F27" s="4" t="s">
        <v>2657</v>
      </c>
      <c r="G27" s="4">
        <v>91</v>
      </c>
      <c r="H27" s="7" t="s">
        <v>2704</v>
      </c>
    </row>
    <row r="28" spans="1:8" ht="15">
      <c r="A28" s="4" t="s">
        <v>1908</v>
      </c>
      <c r="B28" s="4" t="s">
        <v>2265</v>
      </c>
      <c r="C28" s="4">
        <v>1</v>
      </c>
      <c r="D28" s="4" t="s">
        <v>2186</v>
      </c>
      <c r="E28" s="4" t="s">
        <v>2164</v>
      </c>
      <c r="F28" s="4" t="s">
        <v>2691</v>
      </c>
      <c r="G28" s="4">
        <v>95</v>
      </c>
      <c r="H28" s="7" t="s">
        <v>2705</v>
      </c>
    </row>
    <row r="29" spans="1:8" ht="15">
      <c r="A29" s="4" t="s">
        <v>1915</v>
      </c>
      <c r="B29" s="4" t="s">
        <v>2357</v>
      </c>
      <c r="C29" s="4">
        <v>3</v>
      </c>
      <c r="D29" s="4" t="s">
        <v>2163</v>
      </c>
      <c r="E29" s="4" t="s">
        <v>2159</v>
      </c>
      <c r="F29" s="4" t="s">
        <v>2706</v>
      </c>
      <c r="G29" s="4">
        <v>101</v>
      </c>
      <c r="H29" s="7" t="s">
        <v>2707</v>
      </c>
    </row>
    <row r="30" spans="1:8" ht="15">
      <c r="A30" s="4" t="s">
        <v>2172</v>
      </c>
      <c r="B30" s="4" t="s">
        <v>2173</v>
      </c>
      <c r="C30" s="4">
        <v>2</v>
      </c>
      <c r="D30" s="4" t="s">
        <v>2163</v>
      </c>
      <c r="E30" s="4" t="s">
        <v>2164</v>
      </c>
      <c r="F30" s="4" t="s">
        <v>2684</v>
      </c>
      <c r="G30" s="4">
        <v>110</v>
      </c>
      <c r="H30" s="7" t="s">
        <v>2708</v>
      </c>
    </row>
    <row r="31" spans="1:8" ht="15">
      <c r="A31" s="4" t="s">
        <v>1661</v>
      </c>
      <c r="B31" s="4" t="s">
        <v>2391</v>
      </c>
      <c r="C31" s="4">
        <v>2</v>
      </c>
      <c r="D31" s="4" t="s">
        <v>2158</v>
      </c>
      <c r="E31" s="4" t="s">
        <v>2159</v>
      </c>
      <c r="F31" s="4" t="s">
        <v>2706</v>
      </c>
      <c r="G31" s="4">
        <v>115</v>
      </c>
      <c r="H31" s="7" t="s">
        <v>2709</v>
      </c>
    </row>
    <row r="32" spans="1:8" ht="15">
      <c r="A32" s="4" t="s">
        <v>1945</v>
      </c>
      <c r="B32" s="4" t="s">
        <v>2359</v>
      </c>
      <c r="C32" s="4">
        <v>3</v>
      </c>
      <c r="D32" s="4" t="s">
        <v>2710</v>
      </c>
      <c r="E32" s="4" t="s">
        <v>2164</v>
      </c>
      <c r="F32" s="4" t="s">
        <v>2657</v>
      </c>
      <c r="G32" s="4">
        <v>131</v>
      </c>
      <c r="H32" s="7" t="s">
        <v>2711</v>
      </c>
    </row>
    <row r="33" spans="1:8" ht="15">
      <c r="A33" s="4" t="s">
        <v>1961</v>
      </c>
      <c r="B33" s="4" t="s">
        <v>2361</v>
      </c>
      <c r="C33" s="4">
        <v>1</v>
      </c>
      <c r="D33" s="4" t="s">
        <v>2712</v>
      </c>
      <c r="E33" s="4" t="s">
        <v>2164</v>
      </c>
      <c r="F33" s="4" t="s">
        <v>2677</v>
      </c>
      <c r="G33" s="4">
        <v>132</v>
      </c>
      <c r="H33" s="7" t="s">
        <v>2713</v>
      </c>
    </row>
    <row r="34" spans="1:8" ht="15">
      <c r="A34" s="4" t="s">
        <v>2002</v>
      </c>
      <c r="B34" s="4" t="s">
        <v>2474</v>
      </c>
      <c r="C34" s="4">
        <v>1</v>
      </c>
      <c r="D34" s="4" t="s">
        <v>2714</v>
      </c>
      <c r="E34" s="4" t="s">
        <v>2164</v>
      </c>
      <c r="F34" s="4" t="s">
        <v>2715</v>
      </c>
      <c r="G34" s="4">
        <v>136</v>
      </c>
      <c r="H34" s="7" t="s">
        <v>2716</v>
      </c>
    </row>
    <row r="35" spans="1:8" ht="15">
      <c r="A35" s="4" t="s">
        <v>2008</v>
      </c>
      <c r="B35" s="4" t="s">
        <v>2344</v>
      </c>
      <c r="C35" s="4">
        <v>2</v>
      </c>
      <c r="D35" s="4" t="s">
        <v>2717</v>
      </c>
      <c r="E35" s="4" t="s">
        <v>2164</v>
      </c>
      <c r="F35" s="4" t="s">
        <v>2657</v>
      </c>
      <c r="G35" s="4">
        <v>137</v>
      </c>
      <c r="H35" s="7" t="s">
        <v>2718</v>
      </c>
    </row>
    <row r="36" spans="1:8" ht="15">
      <c r="A36" s="4" t="s">
        <v>2012</v>
      </c>
      <c r="B36" s="4" t="s">
        <v>2341</v>
      </c>
      <c r="C36" s="4">
        <v>2</v>
      </c>
      <c r="D36" s="4" t="s">
        <v>2719</v>
      </c>
      <c r="E36" s="4" t="s">
        <v>2164</v>
      </c>
      <c r="F36" s="4" t="s">
        <v>2657</v>
      </c>
      <c r="G36" s="4">
        <v>139</v>
      </c>
      <c r="H36" s="7" t="s">
        <v>2720</v>
      </c>
    </row>
    <row r="37" spans="1:8" ht="15">
      <c r="A37" s="4" t="s">
        <v>2027</v>
      </c>
      <c r="B37" s="4" t="s">
        <v>2481</v>
      </c>
      <c r="C37" s="4">
        <v>1</v>
      </c>
      <c r="D37" s="4" t="s">
        <v>2721</v>
      </c>
      <c r="E37" s="4" t="s">
        <v>2164</v>
      </c>
      <c r="F37" s="4" t="s">
        <v>2677</v>
      </c>
      <c r="G37" s="4">
        <v>140</v>
      </c>
      <c r="H37" s="7" t="s">
        <v>2722</v>
      </c>
    </row>
    <row r="38" spans="1:8" ht="15">
      <c r="A38" s="4" t="s">
        <v>1630</v>
      </c>
      <c r="B38" s="4" t="s">
        <v>2366</v>
      </c>
      <c r="C38" s="4">
        <v>5</v>
      </c>
      <c r="D38" s="4" t="s">
        <v>2723</v>
      </c>
      <c r="E38" s="4" t="s">
        <v>2159</v>
      </c>
      <c r="F38" s="4" t="s">
        <v>2724</v>
      </c>
      <c r="G38" s="4">
        <v>143</v>
      </c>
      <c r="H38" s="7" t="s">
        <v>2725</v>
      </c>
    </row>
  </sheetData>
  <sheetProtection/>
  <hyperlinks>
    <hyperlink ref="H2" r:id="rId1" display="http://gcm.io/RC/2016/S/1"/>
    <hyperlink ref="H3" r:id="rId2" display="http://gcm.io/RC/2016/S/10"/>
    <hyperlink ref="H4" r:id="rId3" display="http://gcm.io/RC/2016/S/12"/>
    <hyperlink ref="H5" r:id="rId4" display="http://gcm.io/RC/2016/S/22"/>
    <hyperlink ref="H6" r:id="rId5" display="http://gcm.io/RC/2016/S/24"/>
    <hyperlink ref="H7" r:id="rId6" display="http://gcm.io/RC/2016/S/25"/>
    <hyperlink ref="H8" r:id="rId7" display="http://gcm.io/RC/2016/S/28"/>
    <hyperlink ref="H9" r:id="rId8" display="http://gcm.io/RC/2016/S/29"/>
    <hyperlink ref="H10" r:id="rId9" display="http://gcm.io/RC/2016/S/33"/>
    <hyperlink ref="H11" r:id="rId10" display="http://gcm.io/RC/2016/S/36"/>
    <hyperlink ref="H12" r:id="rId11" display="http://gcm.io/RC/2016/S/38"/>
    <hyperlink ref="H13" r:id="rId12" display="http://gcm.io/RC/2016/S/40"/>
    <hyperlink ref="H14" r:id="rId13" display="http://gcm.io/RC/2016/S/46"/>
    <hyperlink ref="H15" r:id="rId14" display="http://gcm.io/RC/2016/S/51"/>
    <hyperlink ref="H16" r:id="rId15" display="http://gcm.io/RC/2016/S/52"/>
    <hyperlink ref="H17" r:id="rId16" display="http://gcm.io/RC/2016/S/56"/>
    <hyperlink ref="H18" r:id="rId17" display="http://gcm.io/RC/2016/S/62"/>
    <hyperlink ref="H19" r:id="rId18" display="http://gcm.io/RC/2016/S/65"/>
    <hyperlink ref="H20" r:id="rId19" display="http://gcm.io/RC/2016/S/66"/>
    <hyperlink ref="H21" r:id="rId20" display="http://gcm.io/RC/2016/S/67"/>
    <hyperlink ref="H22" r:id="rId21" display="http://gcm.io/RC/2016/S/68"/>
    <hyperlink ref="H23" r:id="rId22" display="http://gcm.io/RC/2016/S/69"/>
    <hyperlink ref="H24" r:id="rId23" display="http://gcm.io/RC/2016/S/71"/>
    <hyperlink ref="H25" r:id="rId24" display="http://gcm.io/RC/2016/S/73"/>
    <hyperlink ref="H26" r:id="rId25" display="http://gcm.io/RC/2016/S/84"/>
    <hyperlink ref="H27" r:id="rId26" display="http://gcm.io/RC/2016/S/91"/>
    <hyperlink ref="H28" r:id="rId27" display="http://gcm.io/RC/2016/S/95"/>
    <hyperlink ref="H29" r:id="rId28" display="http://gcm.io/RC/2016/S/101"/>
    <hyperlink ref="H30" r:id="rId29" display="http://gcm.io/RC/2016/S/110"/>
    <hyperlink ref="H31" r:id="rId30" display="http://gcm.io/RC/2016/S/115"/>
    <hyperlink ref="H32" r:id="rId31" display="http://gcm.io/RC/2016/S/131"/>
    <hyperlink ref="H33" r:id="rId32" display="http://gcm.io/RC/2016/S/132"/>
    <hyperlink ref="H34" r:id="rId33" display="http://gcm.io/RC/2016/S/136"/>
    <hyperlink ref="H35" r:id="rId34" display="http://gcm.io/RC/2016/S/137"/>
    <hyperlink ref="H36" r:id="rId35" display="http://gcm.io/RC/2016/S/139"/>
    <hyperlink ref="H37" r:id="rId36" display="http://gcm.io/RC/2016/S/140"/>
    <hyperlink ref="H38" r:id="rId37" display="http://gcm.io/RC/2016/S/143"/>
  </hyperlink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J25"/>
  <sheetViews>
    <sheetView workbookViewId="0" topLeftCell="A1">
      <selection activeCell="J2" sqref="J2:J25"/>
    </sheetView>
  </sheetViews>
  <sheetFormatPr defaultColWidth="11.00390625" defaultRowHeight="15.75"/>
  <sheetData>
    <row r="1" spans="1:10" ht="15">
      <c r="A1" t="s">
        <v>0</v>
      </c>
      <c r="B1" t="s">
        <v>1</v>
      </c>
      <c r="C1" t="s">
        <v>8</v>
      </c>
      <c r="D1" t="s">
        <v>17</v>
      </c>
      <c r="E1" t="s">
        <v>18</v>
      </c>
      <c r="F1" t="s">
        <v>19</v>
      </c>
      <c r="G1" t="s">
        <v>1613</v>
      </c>
      <c r="H1" t="s">
        <v>20</v>
      </c>
      <c r="I1" t="s">
        <v>21</v>
      </c>
      <c r="J1" t="s">
        <v>2652</v>
      </c>
    </row>
    <row r="2" spans="1:10" ht="15">
      <c r="A2" t="s">
        <v>2548</v>
      </c>
      <c r="B2" t="s">
        <v>2549</v>
      </c>
      <c r="C2">
        <v>209099</v>
      </c>
      <c r="D2">
        <v>10.8</v>
      </c>
      <c r="E2">
        <v>87.1</v>
      </c>
      <c r="F2" t="s">
        <v>75</v>
      </c>
      <c r="G2">
        <v>12.4</v>
      </c>
      <c r="H2">
        <v>99.5</v>
      </c>
      <c r="I2" t="s">
        <v>29</v>
      </c>
      <c r="J2" s="6" t="str">
        <f>HYPERLINK(CONCATENATE("http://gcm.io/Legislator/",C2))</f>
        <v>http://gcm.io/Legislator/209099</v>
      </c>
    </row>
    <row r="3" spans="1:10" ht="15">
      <c r="A3" t="s">
        <v>2552</v>
      </c>
      <c r="B3" t="s">
        <v>2553</v>
      </c>
      <c r="C3">
        <v>209083</v>
      </c>
      <c r="D3">
        <v>0</v>
      </c>
      <c r="E3">
        <v>88.2</v>
      </c>
      <c r="F3" t="s">
        <v>75</v>
      </c>
      <c r="G3">
        <v>5.6</v>
      </c>
      <c r="H3">
        <v>93.8</v>
      </c>
      <c r="I3" t="s">
        <v>36</v>
      </c>
      <c r="J3" s="6" t="str">
        <f aca="true" t="shared" si="0" ref="J3:J25">HYPERLINK(CONCATENATE("http://gcm.io/Legislator/",C3))</f>
        <v>http://gcm.io/Legislator/209083</v>
      </c>
    </row>
    <row r="4" spans="1:10" ht="15">
      <c r="A4" t="s">
        <v>2556</v>
      </c>
      <c r="B4" t="s">
        <v>2557</v>
      </c>
      <c r="C4">
        <v>209098</v>
      </c>
      <c r="D4">
        <v>0</v>
      </c>
      <c r="E4">
        <v>89.2</v>
      </c>
      <c r="F4" t="s">
        <v>75</v>
      </c>
      <c r="G4">
        <v>3.2</v>
      </c>
      <c r="H4">
        <v>92.4</v>
      </c>
      <c r="I4" t="s">
        <v>36</v>
      </c>
      <c r="J4" s="6" t="str">
        <f t="shared" si="0"/>
        <v>http://gcm.io/Legislator/209098</v>
      </c>
    </row>
    <row r="5" spans="1:10" ht="15">
      <c r="A5" t="s">
        <v>2560</v>
      </c>
      <c r="B5" t="s">
        <v>2561</v>
      </c>
      <c r="C5">
        <v>209047</v>
      </c>
      <c r="D5">
        <v>5.4</v>
      </c>
      <c r="E5">
        <v>80.6</v>
      </c>
      <c r="F5" t="s">
        <v>216</v>
      </c>
      <c r="G5">
        <v>0.5</v>
      </c>
      <c r="H5">
        <v>81.1</v>
      </c>
      <c r="I5" t="s">
        <v>216</v>
      </c>
      <c r="J5" s="6" t="str">
        <f t="shared" si="0"/>
        <v>http://gcm.io/Legislator/209047</v>
      </c>
    </row>
    <row r="6" spans="1:10" ht="15">
      <c r="A6" t="s">
        <v>2564</v>
      </c>
      <c r="B6" t="s">
        <v>2565</v>
      </c>
      <c r="C6">
        <v>209095</v>
      </c>
      <c r="D6">
        <v>0</v>
      </c>
      <c r="E6">
        <v>77.4</v>
      </c>
      <c r="F6" t="s">
        <v>343</v>
      </c>
      <c r="G6">
        <v>0.5</v>
      </c>
      <c r="H6">
        <v>77.9</v>
      </c>
      <c r="I6" t="s">
        <v>343</v>
      </c>
      <c r="J6" s="6" t="str">
        <f t="shared" si="0"/>
        <v>http://gcm.io/Legislator/209095</v>
      </c>
    </row>
    <row r="7" spans="1:10" ht="15">
      <c r="A7" t="s">
        <v>2568</v>
      </c>
      <c r="B7" t="s">
        <v>2569</v>
      </c>
      <c r="C7">
        <v>209101</v>
      </c>
      <c r="D7">
        <v>0</v>
      </c>
      <c r="E7">
        <v>74.2</v>
      </c>
      <c r="F7" t="s">
        <v>343</v>
      </c>
      <c r="G7">
        <v>0</v>
      </c>
      <c r="H7">
        <v>74.2</v>
      </c>
      <c r="I7" t="s">
        <v>343</v>
      </c>
      <c r="J7" s="6" t="str">
        <f t="shared" si="0"/>
        <v>http://gcm.io/Legislator/209101</v>
      </c>
    </row>
    <row r="8" spans="1:10" ht="15">
      <c r="A8" t="s">
        <v>2573</v>
      </c>
      <c r="B8" t="s">
        <v>2574</v>
      </c>
      <c r="C8">
        <v>209080</v>
      </c>
      <c r="D8">
        <v>0</v>
      </c>
      <c r="E8">
        <v>72</v>
      </c>
      <c r="F8" t="s">
        <v>476</v>
      </c>
      <c r="G8">
        <v>-3</v>
      </c>
      <c r="H8">
        <v>69</v>
      </c>
      <c r="I8" t="s">
        <v>476</v>
      </c>
      <c r="J8" s="6" t="str">
        <f t="shared" si="0"/>
        <v>http://gcm.io/Legislator/209080</v>
      </c>
    </row>
    <row r="9" spans="1:10" ht="15">
      <c r="A9" t="s">
        <v>2578</v>
      </c>
      <c r="B9" t="s">
        <v>2579</v>
      </c>
      <c r="C9">
        <v>209093</v>
      </c>
      <c r="D9">
        <v>0</v>
      </c>
      <c r="E9">
        <v>64.5</v>
      </c>
      <c r="F9" t="s">
        <v>616</v>
      </c>
      <c r="G9">
        <v>1.3</v>
      </c>
      <c r="H9">
        <v>65.8</v>
      </c>
      <c r="I9" t="s">
        <v>616</v>
      </c>
      <c r="J9" s="6" t="str">
        <f t="shared" si="0"/>
        <v>http://gcm.io/Legislator/209093</v>
      </c>
    </row>
    <row r="10" spans="1:10" ht="15">
      <c r="A10" t="s">
        <v>2583</v>
      </c>
      <c r="B10" t="s">
        <v>2584</v>
      </c>
      <c r="C10">
        <v>209076</v>
      </c>
      <c r="D10">
        <v>0</v>
      </c>
      <c r="E10">
        <v>72</v>
      </c>
      <c r="F10" t="s">
        <v>476</v>
      </c>
      <c r="G10">
        <v>-6.7</v>
      </c>
      <c r="H10">
        <v>65.3</v>
      </c>
      <c r="I10" t="s">
        <v>616</v>
      </c>
      <c r="J10" s="6" t="str">
        <f t="shared" si="0"/>
        <v>http://gcm.io/Legislator/209076</v>
      </c>
    </row>
    <row r="11" spans="1:10" ht="15">
      <c r="A11" t="s">
        <v>2586</v>
      </c>
      <c r="B11" t="s">
        <v>2587</v>
      </c>
      <c r="C11">
        <v>209057</v>
      </c>
      <c r="D11">
        <v>0</v>
      </c>
      <c r="E11">
        <v>59.1</v>
      </c>
      <c r="F11" t="s">
        <v>746</v>
      </c>
      <c r="G11">
        <v>0.5</v>
      </c>
      <c r="H11">
        <v>59.6</v>
      </c>
      <c r="I11" t="s">
        <v>746</v>
      </c>
      <c r="J11" s="6" t="str">
        <f t="shared" si="0"/>
        <v>http://gcm.io/Legislator/209057</v>
      </c>
    </row>
    <row r="12" spans="1:10" ht="15">
      <c r="A12" t="s">
        <v>2591</v>
      </c>
      <c r="B12" t="s">
        <v>2592</v>
      </c>
      <c r="C12">
        <v>209078</v>
      </c>
      <c r="D12">
        <v>0</v>
      </c>
      <c r="E12">
        <v>67.7</v>
      </c>
      <c r="F12" t="s">
        <v>476</v>
      </c>
      <c r="G12">
        <v>-9.7</v>
      </c>
      <c r="H12">
        <v>58</v>
      </c>
      <c r="I12" t="s">
        <v>746</v>
      </c>
      <c r="J12" s="6" t="str">
        <f t="shared" si="0"/>
        <v>http://gcm.io/Legislator/209078</v>
      </c>
    </row>
    <row r="13" spans="1:10" ht="15">
      <c r="A13" t="s">
        <v>2595</v>
      </c>
      <c r="B13" t="s">
        <v>2596</v>
      </c>
      <c r="C13">
        <v>209097</v>
      </c>
      <c r="D13">
        <v>2.7</v>
      </c>
      <c r="E13">
        <v>58</v>
      </c>
      <c r="F13" t="s">
        <v>746</v>
      </c>
      <c r="G13">
        <v>-0.3</v>
      </c>
      <c r="H13">
        <v>57.7</v>
      </c>
      <c r="I13" t="s">
        <v>746</v>
      </c>
      <c r="J13" s="6" t="str">
        <f t="shared" si="0"/>
        <v>http://gcm.io/Legislator/209097</v>
      </c>
    </row>
    <row r="14" spans="1:10" ht="15">
      <c r="A14" t="s">
        <v>2599</v>
      </c>
      <c r="B14" t="s">
        <v>2600</v>
      </c>
      <c r="C14">
        <v>209079</v>
      </c>
      <c r="D14">
        <v>2.7</v>
      </c>
      <c r="E14">
        <v>57</v>
      </c>
      <c r="F14" t="s">
        <v>746</v>
      </c>
      <c r="G14">
        <v>-5.4</v>
      </c>
      <c r="H14">
        <v>51.6</v>
      </c>
      <c r="I14" t="s">
        <v>746</v>
      </c>
      <c r="J14" s="6" t="str">
        <f t="shared" si="0"/>
        <v>http://gcm.io/Legislator/209079</v>
      </c>
    </row>
    <row r="15" spans="1:10" ht="15">
      <c r="A15" t="s">
        <v>2603</v>
      </c>
      <c r="B15" t="s">
        <v>2604</v>
      </c>
      <c r="C15">
        <v>209088</v>
      </c>
      <c r="D15">
        <v>0</v>
      </c>
      <c r="E15">
        <v>50.5</v>
      </c>
      <c r="F15" t="s">
        <v>746</v>
      </c>
      <c r="G15">
        <v>-8.6</v>
      </c>
      <c r="H15">
        <v>41.9</v>
      </c>
      <c r="I15" t="s">
        <v>950</v>
      </c>
      <c r="J15" s="6" t="str">
        <f t="shared" si="0"/>
        <v>http://gcm.io/Legislator/209088</v>
      </c>
    </row>
    <row r="16" spans="1:10" ht="15">
      <c r="A16" t="s">
        <v>2608</v>
      </c>
      <c r="B16" t="s">
        <v>2609</v>
      </c>
      <c r="C16">
        <v>209094</v>
      </c>
      <c r="D16">
        <v>5.4</v>
      </c>
      <c r="E16">
        <v>17.2</v>
      </c>
      <c r="F16" t="s">
        <v>1374</v>
      </c>
      <c r="G16">
        <v>-0.8</v>
      </c>
      <c r="H16">
        <v>16.4</v>
      </c>
      <c r="I16" t="s">
        <v>1374</v>
      </c>
      <c r="J16" s="6" t="str">
        <f t="shared" si="0"/>
        <v>http://gcm.io/Legislator/209094</v>
      </c>
    </row>
    <row r="17" spans="1:10" ht="15">
      <c r="A17" t="s">
        <v>2612</v>
      </c>
      <c r="B17" t="s">
        <v>1011</v>
      </c>
      <c r="C17">
        <v>209092</v>
      </c>
      <c r="D17">
        <v>5.4</v>
      </c>
      <c r="E17">
        <v>20.4</v>
      </c>
      <c r="F17" t="s">
        <v>1194</v>
      </c>
      <c r="G17">
        <v>-9.7</v>
      </c>
      <c r="H17">
        <v>10.7</v>
      </c>
      <c r="I17" t="s">
        <v>1513</v>
      </c>
      <c r="J17" s="6" t="str">
        <f t="shared" si="0"/>
        <v>http://gcm.io/Legislator/209092</v>
      </c>
    </row>
    <row r="18" spans="1:10" ht="15">
      <c r="A18" t="s">
        <v>2614</v>
      </c>
      <c r="B18" t="s">
        <v>2615</v>
      </c>
      <c r="C18">
        <v>209100</v>
      </c>
      <c r="D18">
        <v>2.7</v>
      </c>
      <c r="E18">
        <v>17.7</v>
      </c>
      <c r="F18" t="s">
        <v>1374</v>
      </c>
      <c r="G18">
        <v>-10.8</v>
      </c>
      <c r="H18">
        <v>6.899999999999999</v>
      </c>
      <c r="I18" t="s">
        <v>1513</v>
      </c>
      <c r="J18" s="6" t="str">
        <f t="shared" si="0"/>
        <v>http://gcm.io/Legislator/209100</v>
      </c>
    </row>
    <row r="19" spans="1:10" ht="15">
      <c r="A19" t="s">
        <v>2618</v>
      </c>
      <c r="B19" t="s">
        <v>2619</v>
      </c>
      <c r="C19">
        <v>209070</v>
      </c>
      <c r="D19">
        <v>0</v>
      </c>
      <c r="E19">
        <v>14</v>
      </c>
      <c r="F19" t="s">
        <v>1513</v>
      </c>
      <c r="G19">
        <v>-7.5</v>
      </c>
      <c r="H19">
        <v>6.5</v>
      </c>
      <c r="I19" t="s">
        <v>1513</v>
      </c>
      <c r="J19" s="6" t="str">
        <f t="shared" si="0"/>
        <v>http://gcm.io/Legislator/209070</v>
      </c>
    </row>
    <row r="20" spans="1:10" ht="15">
      <c r="A20" t="s">
        <v>2623</v>
      </c>
      <c r="B20" t="s">
        <v>2624</v>
      </c>
      <c r="C20">
        <v>209091</v>
      </c>
      <c r="D20">
        <v>0</v>
      </c>
      <c r="E20">
        <v>17.2</v>
      </c>
      <c r="F20" t="s">
        <v>1374</v>
      </c>
      <c r="G20">
        <v>-10.8</v>
      </c>
      <c r="H20">
        <v>6.399999999999999</v>
      </c>
      <c r="I20" t="s">
        <v>1513</v>
      </c>
      <c r="J20" s="6" t="str">
        <f t="shared" si="0"/>
        <v>http://gcm.io/Legislator/209091</v>
      </c>
    </row>
    <row r="21" spans="1:10" ht="15">
      <c r="A21" t="s">
        <v>2627</v>
      </c>
      <c r="B21" t="s">
        <v>2628</v>
      </c>
      <c r="C21">
        <v>209075</v>
      </c>
      <c r="D21">
        <v>2.7</v>
      </c>
      <c r="E21">
        <v>11.8</v>
      </c>
      <c r="F21" t="s">
        <v>1513</v>
      </c>
      <c r="G21">
        <v>-6.2</v>
      </c>
      <c r="H21">
        <v>5.6000000000000005</v>
      </c>
      <c r="I21" t="s">
        <v>1513</v>
      </c>
      <c r="J21" s="6" t="str">
        <f t="shared" si="0"/>
        <v>http://gcm.io/Legislator/209075</v>
      </c>
    </row>
    <row r="22" spans="1:10" ht="15">
      <c r="A22" t="s">
        <v>2632</v>
      </c>
      <c r="B22" t="s">
        <v>2633</v>
      </c>
      <c r="C22">
        <v>209090</v>
      </c>
      <c r="D22">
        <v>0</v>
      </c>
      <c r="E22">
        <v>14</v>
      </c>
      <c r="F22" t="s">
        <v>1513</v>
      </c>
      <c r="G22">
        <v>-11.3</v>
      </c>
      <c r="H22">
        <v>2.6999999999999993</v>
      </c>
      <c r="I22" t="s">
        <v>1513</v>
      </c>
      <c r="J22" s="6" t="str">
        <f t="shared" si="0"/>
        <v>http://gcm.io/Legislator/209090</v>
      </c>
    </row>
    <row r="23" spans="1:10" ht="15">
      <c r="A23" t="s">
        <v>2637</v>
      </c>
      <c r="B23" t="s">
        <v>2638</v>
      </c>
      <c r="C23">
        <v>209015</v>
      </c>
      <c r="D23">
        <v>0</v>
      </c>
      <c r="E23">
        <v>8.6</v>
      </c>
      <c r="F23" t="s">
        <v>1513</v>
      </c>
      <c r="G23">
        <v>-8.3</v>
      </c>
      <c r="H23">
        <v>0.29999999999999893</v>
      </c>
      <c r="I23" t="s">
        <v>1513</v>
      </c>
      <c r="J23" s="6" t="str">
        <f t="shared" si="0"/>
        <v>http://gcm.io/Legislator/209015</v>
      </c>
    </row>
    <row r="24" spans="1:10" ht="15">
      <c r="A24" t="s">
        <v>2642</v>
      </c>
      <c r="B24" t="s">
        <v>2643</v>
      </c>
      <c r="C24">
        <v>209061</v>
      </c>
      <c r="D24">
        <v>0</v>
      </c>
      <c r="E24">
        <v>14</v>
      </c>
      <c r="F24" t="s">
        <v>1513</v>
      </c>
      <c r="G24">
        <v>-18.3</v>
      </c>
      <c r="H24">
        <v>-4.300000000000001</v>
      </c>
      <c r="I24" t="s">
        <v>1513</v>
      </c>
      <c r="J24" s="6" t="str">
        <f t="shared" si="0"/>
        <v>http://gcm.io/Legislator/209061</v>
      </c>
    </row>
    <row r="25" spans="1:10" ht="15">
      <c r="A25" t="s">
        <v>2646</v>
      </c>
      <c r="B25" t="s">
        <v>2647</v>
      </c>
      <c r="C25">
        <v>209096</v>
      </c>
      <c r="D25">
        <v>0</v>
      </c>
      <c r="E25">
        <v>8.6</v>
      </c>
      <c r="F25" t="s">
        <v>1513</v>
      </c>
      <c r="G25">
        <v>-12.9</v>
      </c>
      <c r="H25">
        <v>-4.300000000000001</v>
      </c>
      <c r="I25" t="s">
        <v>1513</v>
      </c>
      <c r="J25" s="6" t="str">
        <f t="shared" si="0"/>
        <v>http://gcm.io/Legislator/209096</v>
      </c>
    </row>
  </sheetData>
  <sheetProtection/>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AA25"/>
  <sheetViews>
    <sheetView workbookViewId="0" topLeftCell="M1">
      <selection activeCell="AH16" sqref="AH16"/>
    </sheetView>
  </sheetViews>
  <sheetFormatPr defaultColWidth="11.00390625" defaultRowHeight="15.75"/>
  <sheetData>
    <row r="1" spans="1:27" ht="1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2375</v>
      </c>
      <c r="V1" t="s">
        <v>2376</v>
      </c>
      <c r="W1" t="s">
        <v>2377</v>
      </c>
      <c r="X1" t="s">
        <v>1613</v>
      </c>
      <c r="Y1" t="s">
        <v>20</v>
      </c>
      <c r="Z1" t="s">
        <v>21</v>
      </c>
      <c r="AA1" t="s">
        <v>2652</v>
      </c>
    </row>
    <row r="2" spans="1:27" ht="15">
      <c r="A2" t="s">
        <v>2548</v>
      </c>
      <c r="B2" t="s">
        <v>2549</v>
      </c>
      <c r="C2" t="s">
        <v>1504</v>
      </c>
      <c r="D2" t="s">
        <v>2550</v>
      </c>
      <c r="E2" t="s">
        <v>26</v>
      </c>
      <c r="F2" t="s">
        <v>1641</v>
      </c>
      <c r="G2">
        <v>12</v>
      </c>
      <c r="H2" t="s">
        <v>2551</v>
      </c>
      <c r="I2">
        <v>209099</v>
      </c>
      <c r="J2">
        <v>37</v>
      </c>
      <c r="K2">
        <v>37</v>
      </c>
      <c r="L2">
        <v>31</v>
      </c>
      <c r="M2">
        <v>2</v>
      </c>
      <c r="N2">
        <v>4</v>
      </c>
      <c r="O2">
        <v>0</v>
      </c>
      <c r="P2">
        <v>93</v>
      </c>
      <c r="Q2">
        <v>81</v>
      </c>
      <c r="R2">
        <v>10.8</v>
      </c>
      <c r="S2">
        <v>87.1</v>
      </c>
      <c r="T2" t="s">
        <v>75</v>
      </c>
      <c r="U2">
        <f>2*SUMIF('Sponsorship Bills'!G:G,'Senate Detail'!I2,'Sponsorship Bills'!I:I)</f>
        <v>16</v>
      </c>
      <c r="V2">
        <f>0.5*SUMIF('Sponsorship Bills'!H:H,"*"&amp;'Senate Detail'!I2&amp;"*",'Sponsorship Bills'!I:I)</f>
        <v>7</v>
      </c>
      <c r="W2">
        <f>U2+V2</f>
        <v>23</v>
      </c>
      <c r="X2">
        <f>ROUND(W2*100/MAX('House Detail'!Q:Q),1)</f>
        <v>12.4</v>
      </c>
      <c r="Y2">
        <f>S2+X2</f>
        <v>99.5</v>
      </c>
      <c r="Z2" t="s">
        <v>29</v>
      </c>
      <c r="AA2" s="6" t="str">
        <f>HYPERLINK(CONCATENATE("http://gcm.io/Legislator/",I2))</f>
        <v>http://gcm.io/Legislator/209099</v>
      </c>
    </row>
    <row r="3" spans="1:27" ht="15">
      <c r="A3" t="s">
        <v>2552</v>
      </c>
      <c r="B3" t="s">
        <v>2553</v>
      </c>
      <c r="C3" t="s">
        <v>2554</v>
      </c>
      <c r="D3" t="s">
        <v>251</v>
      </c>
      <c r="E3" t="s">
        <v>26</v>
      </c>
      <c r="F3" t="s">
        <v>1641</v>
      </c>
      <c r="G3">
        <v>9</v>
      </c>
      <c r="H3" t="s">
        <v>2555</v>
      </c>
      <c r="I3">
        <v>209083</v>
      </c>
      <c r="J3">
        <v>37</v>
      </c>
      <c r="K3">
        <v>37</v>
      </c>
      <c r="L3">
        <v>34</v>
      </c>
      <c r="M3">
        <v>3</v>
      </c>
      <c r="N3">
        <v>0</v>
      </c>
      <c r="O3">
        <v>0</v>
      </c>
      <c r="P3">
        <v>93</v>
      </c>
      <c r="Q3">
        <v>82</v>
      </c>
      <c r="R3">
        <v>0</v>
      </c>
      <c r="S3">
        <v>88.2</v>
      </c>
      <c r="T3" t="s">
        <v>75</v>
      </c>
      <c r="U3">
        <f>2*SUMIF('Sponsorship Bills'!G:G,'Senate Detail'!I3,'Sponsorship Bills'!I:I)</f>
        <v>6</v>
      </c>
      <c r="V3">
        <f>0.5*SUMIF('Sponsorship Bills'!H:H,"*"&amp;'Senate Detail'!I3&amp;"*",'Sponsorship Bills'!I:I)</f>
        <v>4.5</v>
      </c>
      <c r="W3">
        <f>U3+V3</f>
        <v>10.5</v>
      </c>
      <c r="X3">
        <f>ROUND(W3*100/MAX('House Detail'!Q:Q),1)</f>
        <v>5.6</v>
      </c>
      <c r="Y3">
        <f aca="true" t="shared" si="0" ref="Y3:Y25">S3+X3</f>
        <v>93.8</v>
      </c>
      <c r="Z3" t="s">
        <v>36</v>
      </c>
      <c r="AA3" s="6" t="str">
        <f aca="true" t="shared" si="1" ref="AA3:AA25">HYPERLINK(CONCATENATE("http://gcm.io/Legislator/",I3))</f>
        <v>http://gcm.io/Legislator/209083</v>
      </c>
    </row>
    <row r="4" spans="1:27" ht="15">
      <c r="A4" t="s">
        <v>2556</v>
      </c>
      <c r="B4" t="s">
        <v>2557</v>
      </c>
      <c r="C4" t="s">
        <v>380</v>
      </c>
      <c r="D4" t="s">
        <v>2558</v>
      </c>
      <c r="E4" t="s">
        <v>26</v>
      </c>
      <c r="F4" t="s">
        <v>1641</v>
      </c>
      <c r="G4">
        <v>11</v>
      </c>
      <c r="H4" t="s">
        <v>2559</v>
      </c>
      <c r="I4">
        <v>209098</v>
      </c>
      <c r="J4">
        <v>37</v>
      </c>
      <c r="K4">
        <v>37</v>
      </c>
      <c r="L4">
        <v>34</v>
      </c>
      <c r="M4">
        <v>3</v>
      </c>
      <c r="N4">
        <v>0</v>
      </c>
      <c r="O4">
        <v>0</v>
      </c>
      <c r="P4">
        <v>93</v>
      </c>
      <c r="Q4">
        <v>83</v>
      </c>
      <c r="R4">
        <v>0</v>
      </c>
      <c r="S4">
        <v>89.2</v>
      </c>
      <c r="T4" t="s">
        <v>75</v>
      </c>
      <c r="U4">
        <f>2*SUMIF('Sponsorship Bills'!G:G,'Senate Detail'!I4,'Sponsorship Bills'!I:I)</f>
        <v>2</v>
      </c>
      <c r="V4">
        <f>0.5*SUMIF('Sponsorship Bills'!H:H,"*"&amp;'Senate Detail'!I4&amp;"*",'Sponsorship Bills'!I:I)</f>
        <v>4</v>
      </c>
      <c r="W4">
        <f>U4+V4</f>
        <v>6</v>
      </c>
      <c r="X4">
        <f>ROUND(W4*100/MAX('House Detail'!Q:Q),1)</f>
        <v>3.2</v>
      </c>
      <c r="Y4">
        <f t="shared" si="0"/>
        <v>92.4</v>
      </c>
      <c r="Z4" t="s">
        <v>36</v>
      </c>
      <c r="AA4" s="6" t="str">
        <f t="shared" si="1"/>
        <v>http://gcm.io/Legislator/209098</v>
      </c>
    </row>
    <row r="5" spans="1:27" ht="15">
      <c r="A5" t="s">
        <v>2560</v>
      </c>
      <c r="B5" t="s">
        <v>2561</v>
      </c>
      <c r="C5" t="s">
        <v>372</v>
      </c>
      <c r="D5" t="s">
        <v>2562</v>
      </c>
      <c r="E5" t="s">
        <v>26</v>
      </c>
      <c r="F5" t="s">
        <v>1641</v>
      </c>
      <c r="G5">
        <v>23</v>
      </c>
      <c r="H5" t="s">
        <v>2563</v>
      </c>
      <c r="I5">
        <v>209047</v>
      </c>
      <c r="J5">
        <v>37</v>
      </c>
      <c r="K5">
        <v>37</v>
      </c>
      <c r="L5">
        <v>31</v>
      </c>
      <c r="M5">
        <v>4</v>
      </c>
      <c r="N5">
        <v>2</v>
      </c>
      <c r="O5">
        <v>0</v>
      </c>
      <c r="P5">
        <v>93</v>
      </c>
      <c r="Q5">
        <v>75</v>
      </c>
      <c r="R5">
        <v>5.4</v>
      </c>
      <c r="S5">
        <v>80.6</v>
      </c>
      <c r="T5" t="s">
        <v>216</v>
      </c>
      <c r="U5">
        <f>2*SUMIF('Sponsorship Bills'!G:G,'Senate Detail'!I5,'Sponsorship Bills'!I:I)</f>
        <v>0</v>
      </c>
      <c r="V5">
        <f>0.5*SUMIF('Sponsorship Bills'!H:H,"*"&amp;'Senate Detail'!I5&amp;"*",'Sponsorship Bills'!I:I)</f>
        <v>1</v>
      </c>
      <c r="W5">
        <f>U5+V5</f>
        <v>1</v>
      </c>
      <c r="X5">
        <f>ROUND(W5*100/MAX('House Detail'!Q:Q),1)</f>
        <v>0.5</v>
      </c>
      <c r="Y5">
        <f t="shared" si="0"/>
        <v>81.1</v>
      </c>
      <c r="Z5" t="s">
        <v>216</v>
      </c>
      <c r="AA5" s="6" t="str">
        <f t="shared" si="1"/>
        <v>http://gcm.io/Legislator/209047</v>
      </c>
    </row>
    <row r="6" spans="1:27" ht="15">
      <c r="A6" t="s">
        <v>2564</v>
      </c>
      <c r="B6" t="s">
        <v>2565</v>
      </c>
      <c r="C6" t="s">
        <v>39</v>
      </c>
      <c r="D6" t="s">
        <v>2566</v>
      </c>
      <c r="E6" t="s">
        <v>26</v>
      </c>
      <c r="F6" t="s">
        <v>1641</v>
      </c>
      <c r="G6">
        <v>17</v>
      </c>
      <c r="H6" t="s">
        <v>2567</v>
      </c>
      <c r="I6">
        <v>209095</v>
      </c>
      <c r="J6">
        <v>37</v>
      </c>
      <c r="K6">
        <v>37</v>
      </c>
      <c r="L6">
        <v>30</v>
      </c>
      <c r="M6">
        <v>7</v>
      </c>
      <c r="N6">
        <v>0</v>
      </c>
      <c r="O6">
        <v>0</v>
      </c>
      <c r="P6">
        <v>93</v>
      </c>
      <c r="Q6">
        <v>72</v>
      </c>
      <c r="R6">
        <v>0</v>
      </c>
      <c r="S6">
        <v>77.4</v>
      </c>
      <c r="T6" t="s">
        <v>343</v>
      </c>
      <c r="U6">
        <f>2*SUMIF('Sponsorship Bills'!G:G,'Senate Detail'!I6,'Sponsorship Bills'!I:I)</f>
        <v>-4</v>
      </c>
      <c r="V6">
        <f>0.5*SUMIF('Sponsorship Bills'!H:H,"*"&amp;'Senate Detail'!I6&amp;"*",'Sponsorship Bills'!I:I)</f>
        <v>5</v>
      </c>
      <c r="W6">
        <f>U6+V6</f>
        <v>1</v>
      </c>
      <c r="X6">
        <f>ROUND(W6*100/MAX('House Detail'!Q:Q),1)</f>
        <v>0.5</v>
      </c>
      <c r="Y6">
        <f t="shared" si="0"/>
        <v>77.9</v>
      </c>
      <c r="Z6" t="s">
        <v>343</v>
      </c>
      <c r="AA6" s="6" t="str">
        <f t="shared" si="1"/>
        <v>http://gcm.io/Legislator/209095</v>
      </c>
    </row>
    <row r="7" spans="1:27" ht="15">
      <c r="A7" t="s">
        <v>2568</v>
      </c>
      <c r="B7" t="s">
        <v>2569</v>
      </c>
      <c r="C7" t="s">
        <v>2570</v>
      </c>
      <c r="D7" t="s">
        <v>2571</v>
      </c>
      <c r="E7" t="s">
        <v>26</v>
      </c>
      <c r="F7" t="s">
        <v>1641</v>
      </c>
      <c r="G7">
        <v>19</v>
      </c>
      <c r="H7" t="s">
        <v>2572</v>
      </c>
      <c r="I7">
        <v>209101</v>
      </c>
      <c r="J7">
        <v>37</v>
      </c>
      <c r="K7">
        <v>37</v>
      </c>
      <c r="L7">
        <v>29</v>
      </c>
      <c r="M7">
        <v>8</v>
      </c>
      <c r="N7">
        <v>0</v>
      </c>
      <c r="O7">
        <v>0</v>
      </c>
      <c r="P7">
        <v>93</v>
      </c>
      <c r="Q7">
        <v>69</v>
      </c>
      <c r="R7">
        <v>0</v>
      </c>
      <c r="S7">
        <v>74.2</v>
      </c>
      <c r="T7" t="s">
        <v>343</v>
      </c>
      <c r="U7">
        <f>2*SUMIF('Sponsorship Bills'!G:G,'Senate Detail'!I7,'Sponsorship Bills'!I:I)</f>
        <v>0</v>
      </c>
      <c r="V7">
        <f>0.5*SUMIF('Sponsorship Bills'!H:H,"*"&amp;'Senate Detail'!I7&amp;"*",'Sponsorship Bills'!I:I)</f>
        <v>0</v>
      </c>
      <c r="W7">
        <f>U7+V7</f>
        <v>0</v>
      </c>
      <c r="X7">
        <f>ROUND(W7*100/MAX('House Detail'!Q:Q),1)</f>
        <v>0</v>
      </c>
      <c r="Y7">
        <f t="shared" si="0"/>
        <v>74.2</v>
      </c>
      <c r="Z7" t="s">
        <v>343</v>
      </c>
      <c r="AA7" s="6" t="str">
        <f t="shared" si="1"/>
        <v>http://gcm.io/Legislator/209101</v>
      </c>
    </row>
    <row r="8" spans="1:27" ht="15">
      <c r="A8" t="s">
        <v>2573</v>
      </c>
      <c r="B8" t="s">
        <v>2574</v>
      </c>
      <c r="C8" t="s">
        <v>2575</v>
      </c>
      <c r="D8" t="s">
        <v>2576</v>
      </c>
      <c r="E8" t="s">
        <v>26</v>
      </c>
      <c r="F8" t="s">
        <v>1641</v>
      </c>
      <c r="G8">
        <v>2</v>
      </c>
      <c r="H8" t="s">
        <v>2577</v>
      </c>
      <c r="I8">
        <v>209080</v>
      </c>
      <c r="J8">
        <v>37</v>
      </c>
      <c r="K8">
        <v>37</v>
      </c>
      <c r="L8">
        <v>29</v>
      </c>
      <c r="M8">
        <v>8</v>
      </c>
      <c r="N8">
        <v>0</v>
      </c>
      <c r="O8">
        <v>0</v>
      </c>
      <c r="P8">
        <v>93</v>
      </c>
      <c r="Q8">
        <v>67</v>
      </c>
      <c r="R8">
        <v>0</v>
      </c>
      <c r="S8">
        <v>72</v>
      </c>
      <c r="T8" t="s">
        <v>476</v>
      </c>
      <c r="U8">
        <f>2*SUMIF('Sponsorship Bills'!G:G,'Senate Detail'!I8,'Sponsorship Bills'!I:I)</f>
        <v>-4</v>
      </c>
      <c r="V8">
        <f>0.5*SUMIF('Sponsorship Bills'!H:H,"*"&amp;'Senate Detail'!I8&amp;"*",'Sponsorship Bills'!I:I)</f>
        <v>-1.5</v>
      </c>
      <c r="W8">
        <f>U8+V8</f>
        <v>-5.5</v>
      </c>
      <c r="X8">
        <f>ROUND(W8*100/MAX('House Detail'!Q:Q),1)</f>
        <v>-3</v>
      </c>
      <c r="Y8">
        <f t="shared" si="0"/>
        <v>69</v>
      </c>
      <c r="Z8" t="s">
        <v>476</v>
      </c>
      <c r="AA8" s="6" t="str">
        <f t="shared" si="1"/>
        <v>http://gcm.io/Legislator/209080</v>
      </c>
    </row>
    <row r="9" spans="1:27" ht="15">
      <c r="A9" t="s">
        <v>2578</v>
      </c>
      <c r="B9" t="s">
        <v>2579</v>
      </c>
      <c r="C9" t="s">
        <v>2580</v>
      </c>
      <c r="D9" t="s">
        <v>2581</v>
      </c>
      <c r="E9" t="s">
        <v>26</v>
      </c>
      <c r="F9" t="s">
        <v>1641</v>
      </c>
      <c r="G9">
        <v>6</v>
      </c>
      <c r="H9" t="s">
        <v>2582</v>
      </c>
      <c r="I9">
        <v>209093</v>
      </c>
      <c r="J9">
        <v>37</v>
      </c>
      <c r="K9">
        <v>37</v>
      </c>
      <c r="L9">
        <v>28</v>
      </c>
      <c r="M9">
        <v>9</v>
      </c>
      <c r="N9">
        <v>0</v>
      </c>
      <c r="O9">
        <v>0</v>
      </c>
      <c r="P9">
        <v>93</v>
      </c>
      <c r="Q9">
        <v>60</v>
      </c>
      <c r="R9">
        <v>0</v>
      </c>
      <c r="S9">
        <v>64.5</v>
      </c>
      <c r="T9" t="s">
        <v>616</v>
      </c>
      <c r="U9">
        <f>2*SUMIF('Sponsorship Bills'!G:G,'Senate Detail'!I9,'Sponsorship Bills'!I:I)</f>
        <v>0</v>
      </c>
      <c r="V9">
        <f>0.5*SUMIF('Sponsorship Bills'!H:H,"*"&amp;'Senate Detail'!I9&amp;"*",'Sponsorship Bills'!I:I)</f>
        <v>2.5</v>
      </c>
      <c r="W9">
        <f>U9+V9</f>
        <v>2.5</v>
      </c>
      <c r="X9">
        <f>ROUND(W9*100/MAX('House Detail'!Q:Q),1)</f>
        <v>1.3</v>
      </c>
      <c r="Y9">
        <f t="shared" si="0"/>
        <v>65.8</v>
      </c>
      <c r="Z9" t="s">
        <v>616</v>
      </c>
      <c r="AA9" s="6" t="str">
        <f t="shared" si="1"/>
        <v>http://gcm.io/Legislator/209093</v>
      </c>
    </row>
    <row r="10" spans="1:27" ht="15">
      <c r="A10" t="s">
        <v>2583</v>
      </c>
      <c r="B10" t="s">
        <v>2584</v>
      </c>
      <c r="C10" t="s">
        <v>1078</v>
      </c>
      <c r="D10" t="s">
        <v>1365</v>
      </c>
      <c r="E10" t="s">
        <v>26</v>
      </c>
      <c r="F10" t="s">
        <v>1641</v>
      </c>
      <c r="G10">
        <v>14</v>
      </c>
      <c r="H10" t="s">
        <v>2585</v>
      </c>
      <c r="I10">
        <v>209076</v>
      </c>
      <c r="J10">
        <v>37</v>
      </c>
      <c r="K10">
        <v>37</v>
      </c>
      <c r="L10">
        <v>28</v>
      </c>
      <c r="M10">
        <v>9</v>
      </c>
      <c r="N10">
        <v>0</v>
      </c>
      <c r="O10">
        <v>0</v>
      </c>
      <c r="P10">
        <v>93</v>
      </c>
      <c r="Q10">
        <v>67</v>
      </c>
      <c r="R10">
        <v>0</v>
      </c>
      <c r="S10">
        <v>72</v>
      </c>
      <c r="T10" t="s">
        <v>476</v>
      </c>
      <c r="U10">
        <f>2*SUMIF('Sponsorship Bills'!G:G,'Senate Detail'!I10,'Sponsorship Bills'!I:I)</f>
        <v>-10</v>
      </c>
      <c r="V10">
        <f>0.5*SUMIF('Sponsorship Bills'!H:H,"*"&amp;'Senate Detail'!I10&amp;"*",'Sponsorship Bills'!I:I)</f>
        <v>-2.5</v>
      </c>
      <c r="W10">
        <f>U10+V10</f>
        <v>-12.5</v>
      </c>
      <c r="X10">
        <f>ROUND(W10*100/MAX('House Detail'!Q:Q),1)</f>
        <v>-6.7</v>
      </c>
      <c r="Y10">
        <f t="shared" si="0"/>
        <v>65.3</v>
      </c>
      <c r="Z10" t="s">
        <v>616</v>
      </c>
      <c r="AA10" s="6" t="str">
        <f t="shared" si="1"/>
        <v>http://gcm.io/Legislator/209076</v>
      </c>
    </row>
    <row r="11" spans="1:27" ht="15">
      <c r="A11" t="s">
        <v>2586</v>
      </c>
      <c r="B11" t="s">
        <v>2587</v>
      </c>
      <c r="C11" t="s">
        <v>2588</v>
      </c>
      <c r="D11" t="s">
        <v>2589</v>
      </c>
      <c r="E11" t="s">
        <v>26</v>
      </c>
      <c r="F11" t="s">
        <v>1641</v>
      </c>
      <c r="G11">
        <v>22</v>
      </c>
      <c r="H11" t="s">
        <v>2590</v>
      </c>
      <c r="I11">
        <v>209057</v>
      </c>
      <c r="J11">
        <v>37</v>
      </c>
      <c r="K11">
        <v>37</v>
      </c>
      <c r="L11">
        <v>27</v>
      </c>
      <c r="M11">
        <v>10</v>
      </c>
      <c r="N11">
        <v>0</v>
      </c>
      <c r="O11">
        <v>0</v>
      </c>
      <c r="P11">
        <v>93</v>
      </c>
      <c r="Q11">
        <v>55</v>
      </c>
      <c r="R11">
        <v>0</v>
      </c>
      <c r="S11">
        <v>59.1</v>
      </c>
      <c r="T11" t="s">
        <v>746</v>
      </c>
      <c r="U11">
        <f>2*SUMIF('Sponsorship Bills'!G:G,'Senate Detail'!I11,'Sponsorship Bills'!I:I)</f>
        <v>0</v>
      </c>
      <c r="V11">
        <f>0.5*SUMIF('Sponsorship Bills'!H:H,"*"&amp;'Senate Detail'!I11&amp;"*",'Sponsorship Bills'!I:I)</f>
        <v>1</v>
      </c>
      <c r="W11">
        <f>U11+V11</f>
        <v>1</v>
      </c>
      <c r="X11">
        <f>ROUND(W11*100/MAX('House Detail'!Q:Q),1)</f>
        <v>0.5</v>
      </c>
      <c r="Y11">
        <f t="shared" si="0"/>
        <v>59.6</v>
      </c>
      <c r="Z11" t="s">
        <v>746</v>
      </c>
      <c r="AA11" s="6" t="str">
        <f t="shared" si="1"/>
        <v>http://gcm.io/Legislator/209057</v>
      </c>
    </row>
    <row r="12" spans="1:27" ht="15">
      <c r="A12" t="s">
        <v>2591</v>
      </c>
      <c r="B12" t="s">
        <v>2592</v>
      </c>
      <c r="C12" t="s">
        <v>2593</v>
      </c>
      <c r="D12" t="s">
        <v>1395</v>
      </c>
      <c r="E12" t="s">
        <v>26</v>
      </c>
      <c r="F12" t="s">
        <v>1641</v>
      </c>
      <c r="G12">
        <v>3</v>
      </c>
      <c r="H12" t="s">
        <v>2594</v>
      </c>
      <c r="I12">
        <v>209078</v>
      </c>
      <c r="J12">
        <v>37</v>
      </c>
      <c r="K12">
        <v>37</v>
      </c>
      <c r="L12">
        <v>29</v>
      </c>
      <c r="M12">
        <v>8</v>
      </c>
      <c r="N12">
        <v>0</v>
      </c>
      <c r="O12">
        <v>0</v>
      </c>
      <c r="P12">
        <v>93</v>
      </c>
      <c r="Q12">
        <v>63</v>
      </c>
      <c r="R12">
        <v>0</v>
      </c>
      <c r="S12">
        <v>67.7</v>
      </c>
      <c r="T12" t="s">
        <v>476</v>
      </c>
      <c r="U12">
        <f>2*SUMIF('Sponsorship Bills'!G:G,'Senate Detail'!I12,'Sponsorship Bills'!I:I)</f>
        <v>-6</v>
      </c>
      <c r="V12">
        <f>0.5*SUMIF('Sponsorship Bills'!H:H,"*"&amp;'Senate Detail'!I12&amp;"*",'Sponsorship Bills'!I:I)</f>
        <v>-12</v>
      </c>
      <c r="W12">
        <f>U12+V12</f>
        <v>-18</v>
      </c>
      <c r="X12">
        <f>ROUND(W12*100/MAX('House Detail'!Q:Q),1)</f>
        <v>-9.7</v>
      </c>
      <c r="Y12">
        <f t="shared" si="0"/>
        <v>58</v>
      </c>
      <c r="Z12" t="s">
        <v>746</v>
      </c>
      <c r="AA12" s="6" t="str">
        <f t="shared" si="1"/>
        <v>http://gcm.io/Legislator/209078</v>
      </c>
    </row>
    <row r="13" spans="1:27" ht="15">
      <c r="A13" t="s">
        <v>2595</v>
      </c>
      <c r="B13" t="s">
        <v>2596</v>
      </c>
      <c r="C13" t="s">
        <v>1406</v>
      </c>
      <c r="D13" t="s">
        <v>2597</v>
      </c>
      <c r="E13" t="s">
        <v>26</v>
      </c>
      <c r="F13" t="s">
        <v>1641</v>
      </c>
      <c r="G13">
        <v>8</v>
      </c>
      <c r="H13" t="s">
        <v>2598</v>
      </c>
      <c r="I13">
        <v>209097</v>
      </c>
      <c r="J13">
        <v>36</v>
      </c>
      <c r="K13">
        <v>37</v>
      </c>
      <c r="L13">
        <v>23</v>
      </c>
      <c r="M13">
        <v>13</v>
      </c>
      <c r="N13">
        <v>0</v>
      </c>
      <c r="O13">
        <v>0</v>
      </c>
      <c r="P13">
        <v>88</v>
      </c>
      <c r="Q13">
        <v>51</v>
      </c>
      <c r="R13">
        <v>2.7</v>
      </c>
      <c r="S13">
        <v>58</v>
      </c>
      <c r="T13" t="s">
        <v>746</v>
      </c>
      <c r="U13">
        <f>2*SUMIF('Sponsorship Bills'!G:G,'Senate Detail'!I13,'Sponsorship Bills'!I:I)</f>
        <v>0</v>
      </c>
      <c r="V13">
        <f>0.5*SUMIF('Sponsorship Bills'!H:H,"*"&amp;'Senate Detail'!I13&amp;"*",'Sponsorship Bills'!I:I)</f>
        <v>-0.5</v>
      </c>
      <c r="W13">
        <f>U13+V13</f>
        <v>-0.5</v>
      </c>
      <c r="X13">
        <f>ROUND(W13*100/MAX('House Detail'!Q:Q),1)</f>
        <v>-0.3</v>
      </c>
      <c r="Y13">
        <f t="shared" si="0"/>
        <v>57.7</v>
      </c>
      <c r="Z13" t="s">
        <v>746</v>
      </c>
      <c r="AA13" s="6" t="str">
        <f t="shared" si="1"/>
        <v>http://gcm.io/Legislator/209097</v>
      </c>
    </row>
    <row r="14" spans="1:27" ht="15">
      <c r="A14" t="s">
        <v>2599</v>
      </c>
      <c r="B14" t="s">
        <v>2600</v>
      </c>
      <c r="C14" t="s">
        <v>204</v>
      </c>
      <c r="D14" t="s">
        <v>2601</v>
      </c>
      <c r="E14" t="s">
        <v>26</v>
      </c>
      <c r="F14" t="s">
        <v>1641</v>
      </c>
      <c r="G14">
        <v>16</v>
      </c>
      <c r="H14" t="s">
        <v>2602</v>
      </c>
      <c r="I14">
        <v>209079</v>
      </c>
      <c r="J14">
        <v>37</v>
      </c>
      <c r="K14">
        <v>37</v>
      </c>
      <c r="L14">
        <v>25</v>
      </c>
      <c r="M14">
        <v>11</v>
      </c>
      <c r="N14">
        <v>1</v>
      </c>
      <c r="O14">
        <v>0</v>
      </c>
      <c r="P14">
        <v>93</v>
      </c>
      <c r="Q14">
        <v>53</v>
      </c>
      <c r="R14">
        <v>2.7</v>
      </c>
      <c r="S14">
        <v>57</v>
      </c>
      <c r="T14" t="s">
        <v>746</v>
      </c>
      <c r="U14">
        <f>2*SUMIF('Sponsorship Bills'!G:G,'Senate Detail'!I14,'Sponsorship Bills'!I:I)</f>
        <v>2</v>
      </c>
      <c r="V14">
        <f>0.5*SUMIF('Sponsorship Bills'!H:H,"*"&amp;'Senate Detail'!I14&amp;"*",'Sponsorship Bills'!I:I)</f>
        <v>-12</v>
      </c>
      <c r="W14">
        <f>U14+V14</f>
        <v>-10</v>
      </c>
      <c r="X14">
        <f>ROUND(W14*100/MAX('House Detail'!Q:Q),1)</f>
        <v>-5.4</v>
      </c>
      <c r="Y14">
        <f t="shared" si="0"/>
        <v>51.6</v>
      </c>
      <c r="Z14" t="s">
        <v>746</v>
      </c>
      <c r="AA14" s="6" t="str">
        <f t="shared" si="1"/>
        <v>http://gcm.io/Legislator/209079</v>
      </c>
    </row>
    <row r="15" spans="1:27" ht="15">
      <c r="A15" t="s">
        <v>2603</v>
      </c>
      <c r="B15" t="s">
        <v>2604</v>
      </c>
      <c r="C15" t="s">
        <v>2605</v>
      </c>
      <c r="D15" t="s">
        <v>2606</v>
      </c>
      <c r="E15" t="s">
        <v>26</v>
      </c>
      <c r="F15" t="s">
        <v>1641</v>
      </c>
      <c r="G15">
        <v>24</v>
      </c>
      <c r="H15" t="s">
        <v>2607</v>
      </c>
      <c r="I15">
        <v>209088</v>
      </c>
      <c r="J15">
        <v>37</v>
      </c>
      <c r="K15">
        <v>37</v>
      </c>
      <c r="L15">
        <v>22</v>
      </c>
      <c r="M15">
        <v>15</v>
      </c>
      <c r="N15">
        <v>0</v>
      </c>
      <c r="O15">
        <v>0</v>
      </c>
      <c r="P15">
        <v>93</v>
      </c>
      <c r="Q15">
        <v>47</v>
      </c>
      <c r="R15">
        <v>0</v>
      </c>
      <c r="S15">
        <v>50.5</v>
      </c>
      <c r="T15" t="s">
        <v>746</v>
      </c>
      <c r="U15">
        <f>2*SUMIF('Sponsorship Bills'!G:G,'Senate Detail'!I15,'Sponsorship Bills'!I:I)</f>
        <v>-6</v>
      </c>
      <c r="V15">
        <f>0.5*SUMIF('Sponsorship Bills'!H:H,"*"&amp;'Senate Detail'!I15&amp;"*",'Sponsorship Bills'!I:I)</f>
        <v>-10</v>
      </c>
      <c r="W15">
        <f>U15+V15</f>
        <v>-16</v>
      </c>
      <c r="X15">
        <f>ROUND(W15*100/MAX('House Detail'!Q:Q),1)</f>
        <v>-8.6</v>
      </c>
      <c r="Y15">
        <f t="shared" si="0"/>
        <v>41.9</v>
      </c>
      <c r="Z15" t="s">
        <v>950</v>
      </c>
      <c r="AA15" s="6" t="str">
        <f t="shared" si="1"/>
        <v>http://gcm.io/Legislator/209088</v>
      </c>
    </row>
    <row r="16" spans="1:27" ht="15">
      <c r="A16" t="s">
        <v>2608</v>
      </c>
      <c r="B16" t="s">
        <v>2609</v>
      </c>
      <c r="C16" t="s">
        <v>820</v>
      </c>
      <c r="D16" t="s">
        <v>2610</v>
      </c>
      <c r="E16" t="s">
        <v>474</v>
      </c>
      <c r="F16" t="s">
        <v>1641</v>
      </c>
      <c r="G16">
        <v>7</v>
      </c>
      <c r="H16" t="s">
        <v>2611</v>
      </c>
      <c r="I16">
        <v>209094</v>
      </c>
      <c r="J16">
        <v>37</v>
      </c>
      <c r="K16">
        <v>37</v>
      </c>
      <c r="L16">
        <v>8</v>
      </c>
      <c r="M16">
        <v>27</v>
      </c>
      <c r="N16">
        <v>2</v>
      </c>
      <c r="O16">
        <v>0</v>
      </c>
      <c r="P16">
        <v>93</v>
      </c>
      <c r="Q16">
        <v>16</v>
      </c>
      <c r="R16">
        <v>5.4</v>
      </c>
      <c r="S16">
        <v>17.2</v>
      </c>
      <c r="T16" t="s">
        <v>1374</v>
      </c>
      <c r="U16">
        <f>2*SUMIF('Sponsorship Bills'!G:G,'Senate Detail'!I16,'Sponsorship Bills'!I:I)</f>
        <v>0</v>
      </c>
      <c r="V16">
        <f>0.5*SUMIF('Sponsorship Bills'!H:H,"*"&amp;'Senate Detail'!I16&amp;"*",'Sponsorship Bills'!I:I)</f>
        <v>-1.5</v>
      </c>
      <c r="W16">
        <f>U16+V16</f>
        <v>-1.5</v>
      </c>
      <c r="X16">
        <f>ROUND(W16*100/MAX('House Detail'!Q:Q),1)</f>
        <v>-0.8</v>
      </c>
      <c r="Y16">
        <f t="shared" si="0"/>
        <v>16.4</v>
      </c>
      <c r="Z16" t="s">
        <v>1374</v>
      </c>
      <c r="AA16" s="6" t="str">
        <f t="shared" si="1"/>
        <v>http://gcm.io/Legislator/209094</v>
      </c>
    </row>
    <row r="17" spans="1:27" ht="15">
      <c r="A17" t="s">
        <v>2612</v>
      </c>
      <c r="B17" t="s">
        <v>1011</v>
      </c>
      <c r="C17" t="s">
        <v>204</v>
      </c>
      <c r="D17" t="s">
        <v>1012</v>
      </c>
      <c r="E17" t="s">
        <v>474</v>
      </c>
      <c r="F17" t="s">
        <v>1641</v>
      </c>
      <c r="G17">
        <v>5</v>
      </c>
      <c r="H17" t="s">
        <v>2613</v>
      </c>
      <c r="I17">
        <v>209092</v>
      </c>
      <c r="J17">
        <v>37</v>
      </c>
      <c r="K17">
        <v>37</v>
      </c>
      <c r="L17">
        <v>8</v>
      </c>
      <c r="M17">
        <v>27</v>
      </c>
      <c r="N17">
        <v>2</v>
      </c>
      <c r="O17">
        <v>0</v>
      </c>
      <c r="P17">
        <v>93</v>
      </c>
      <c r="Q17">
        <v>19</v>
      </c>
      <c r="R17">
        <v>5.4</v>
      </c>
      <c r="S17">
        <v>20.4</v>
      </c>
      <c r="T17" t="s">
        <v>1194</v>
      </c>
      <c r="U17">
        <f>2*SUMIF('Sponsorship Bills'!G:G,'Senate Detail'!I17,'Sponsorship Bills'!I:I)</f>
        <v>-12</v>
      </c>
      <c r="V17">
        <f>0.5*SUMIF('Sponsorship Bills'!H:H,"*"&amp;'Senate Detail'!I17&amp;"*",'Sponsorship Bills'!I:I)</f>
        <v>-6</v>
      </c>
      <c r="W17">
        <f>U17+V17</f>
        <v>-18</v>
      </c>
      <c r="X17">
        <f>ROUND(W17*100/MAX('House Detail'!Q:Q),1)</f>
        <v>-9.7</v>
      </c>
      <c r="Y17">
        <f t="shared" si="0"/>
        <v>10.7</v>
      </c>
      <c r="Z17" t="s">
        <v>1513</v>
      </c>
      <c r="AA17" s="6" t="str">
        <f t="shared" si="1"/>
        <v>http://gcm.io/Legislator/209092</v>
      </c>
    </row>
    <row r="18" spans="1:27" ht="15">
      <c r="A18" t="s">
        <v>2614</v>
      </c>
      <c r="B18" t="s">
        <v>2615</v>
      </c>
      <c r="C18" t="s">
        <v>78</v>
      </c>
      <c r="D18" t="s">
        <v>2616</v>
      </c>
      <c r="E18" t="s">
        <v>474</v>
      </c>
      <c r="F18" t="s">
        <v>1641</v>
      </c>
      <c r="G18">
        <v>15</v>
      </c>
      <c r="H18" t="s">
        <v>2617</v>
      </c>
      <c r="I18">
        <v>209100</v>
      </c>
      <c r="J18">
        <v>37</v>
      </c>
      <c r="K18">
        <v>37</v>
      </c>
      <c r="L18">
        <v>7</v>
      </c>
      <c r="M18">
        <v>29</v>
      </c>
      <c r="N18">
        <v>1</v>
      </c>
      <c r="O18">
        <v>0</v>
      </c>
      <c r="P18">
        <v>93</v>
      </c>
      <c r="Q18">
        <v>16.5</v>
      </c>
      <c r="R18">
        <v>2.7</v>
      </c>
      <c r="S18">
        <v>17.7</v>
      </c>
      <c r="T18" t="s">
        <v>1374</v>
      </c>
      <c r="U18">
        <f>2*SUMIF('Sponsorship Bills'!G:G,'Senate Detail'!I18,'Sponsorship Bills'!I:I)</f>
        <v>-2</v>
      </c>
      <c r="V18">
        <f>0.5*SUMIF('Sponsorship Bills'!H:H,"*"&amp;'Senate Detail'!I18&amp;"*",'Sponsorship Bills'!I:I)</f>
        <v>-18</v>
      </c>
      <c r="W18">
        <f>U18+V18</f>
        <v>-20</v>
      </c>
      <c r="X18">
        <f>ROUND(W18*100/MAX('House Detail'!Q:Q),1)</f>
        <v>-10.8</v>
      </c>
      <c r="Y18">
        <f t="shared" si="0"/>
        <v>6.899999999999999</v>
      </c>
      <c r="Z18" t="s">
        <v>1513</v>
      </c>
      <c r="AA18" s="6" t="str">
        <f t="shared" si="1"/>
        <v>http://gcm.io/Legislator/209100</v>
      </c>
    </row>
    <row r="19" spans="1:27" ht="15">
      <c r="A19" t="s">
        <v>2618</v>
      </c>
      <c r="B19" t="s">
        <v>2619</v>
      </c>
      <c r="C19" t="s">
        <v>2620</v>
      </c>
      <c r="D19" t="s">
        <v>2621</v>
      </c>
      <c r="E19" t="s">
        <v>474</v>
      </c>
      <c r="F19" t="s">
        <v>1641</v>
      </c>
      <c r="G19">
        <v>10</v>
      </c>
      <c r="H19" t="s">
        <v>2622</v>
      </c>
      <c r="I19">
        <v>209070</v>
      </c>
      <c r="J19">
        <v>37</v>
      </c>
      <c r="K19">
        <v>37</v>
      </c>
      <c r="L19">
        <v>7</v>
      </c>
      <c r="M19">
        <v>30</v>
      </c>
      <c r="N19">
        <v>0</v>
      </c>
      <c r="O19">
        <v>0</v>
      </c>
      <c r="P19">
        <v>93</v>
      </c>
      <c r="Q19">
        <v>13</v>
      </c>
      <c r="R19">
        <v>0</v>
      </c>
      <c r="S19">
        <v>14</v>
      </c>
      <c r="T19" t="s">
        <v>1513</v>
      </c>
      <c r="U19">
        <f>2*SUMIF('Sponsorship Bills'!G:G,'Senate Detail'!I19,'Sponsorship Bills'!I:I)</f>
        <v>0</v>
      </c>
      <c r="V19">
        <f>0.5*SUMIF('Sponsorship Bills'!H:H,"*"&amp;'Senate Detail'!I19&amp;"*",'Sponsorship Bills'!I:I)</f>
        <v>-14</v>
      </c>
      <c r="W19">
        <f>U19+V19</f>
        <v>-14</v>
      </c>
      <c r="X19">
        <f>ROUND(W19*100/MAX('House Detail'!Q:Q),1)</f>
        <v>-7.5</v>
      </c>
      <c r="Y19">
        <f t="shared" si="0"/>
        <v>6.5</v>
      </c>
      <c r="Z19" t="s">
        <v>1513</v>
      </c>
      <c r="AA19" s="6" t="str">
        <f t="shared" si="1"/>
        <v>http://gcm.io/Legislator/209070</v>
      </c>
    </row>
    <row r="20" spans="1:27" ht="15">
      <c r="A20" t="s">
        <v>2623</v>
      </c>
      <c r="B20" t="s">
        <v>2624</v>
      </c>
      <c r="C20" t="s">
        <v>204</v>
      </c>
      <c r="D20" t="s">
        <v>2625</v>
      </c>
      <c r="E20" t="s">
        <v>474</v>
      </c>
      <c r="F20" t="s">
        <v>1641</v>
      </c>
      <c r="G20">
        <v>4</v>
      </c>
      <c r="H20" t="s">
        <v>2626</v>
      </c>
      <c r="I20">
        <v>209091</v>
      </c>
      <c r="J20">
        <v>37</v>
      </c>
      <c r="K20">
        <v>37</v>
      </c>
      <c r="L20">
        <v>8</v>
      </c>
      <c r="M20">
        <v>29</v>
      </c>
      <c r="N20">
        <v>0</v>
      </c>
      <c r="O20">
        <v>0</v>
      </c>
      <c r="P20">
        <v>93</v>
      </c>
      <c r="Q20">
        <v>16</v>
      </c>
      <c r="R20">
        <v>0</v>
      </c>
      <c r="S20">
        <v>17.2</v>
      </c>
      <c r="T20" t="s">
        <v>1374</v>
      </c>
      <c r="U20">
        <f>2*SUMIF('Sponsorship Bills'!G:G,'Senate Detail'!I20,'Sponsorship Bills'!I:I)</f>
        <v>-8</v>
      </c>
      <c r="V20">
        <f>0.5*SUMIF('Sponsorship Bills'!H:H,"*"&amp;'Senate Detail'!I20&amp;"*",'Sponsorship Bills'!I:I)</f>
        <v>-12</v>
      </c>
      <c r="W20">
        <f>U20+V20</f>
        <v>-20</v>
      </c>
      <c r="X20">
        <f>ROUND(W20*100/MAX('House Detail'!Q:Q),1)</f>
        <v>-10.8</v>
      </c>
      <c r="Y20">
        <f t="shared" si="0"/>
        <v>6.399999999999999</v>
      </c>
      <c r="Z20" t="s">
        <v>1513</v>
      </c>
      <c r="AA20" s="6" t="str">
        <f t="shared" si="1"/>
        <v>http://gcm.io/Legislator/209091</v>
      </c>
    </row>
    <row r="21" spans="1:27" ht="15">
      <c r="A21" t="s">
        <v>2627</v>
      </c>
      <c r="B21" t="s">
        <v>2628</v>
      </c>
      <c r="C21" t="s">
        <v>2629</v>
      </c>
      <c r="D21" t="s">
        <v>2630</v>
      </c>
      <c r="E21" t="s">
        <v>474</v>
      </c>
      <c r="F21" t="s">
        <v>1641</v>
      </c>
      <c r="G21">
        <v>13</v>
      </c>
      <c r="H21" t="s">
        <v>2631</v>
      </c>
      <c r="I21">
        <v>209075</v>
      </c>
      <c r="J21">
        <v>37</v>
      </c>
      <c r="K21">
        <v>37</v>
      </c>
      <c r="L21">
        <v>6</v>
      </c>
      <c r="M21">
        <v>30</v>
      </c>
      <c r="N21">
        <v>1</v>
      </c>
      <c r="O21">
        <v>0</v>
      </c>
      <c r="P21">
        <v>93</v>
      </c>
      <c r="Q21">
        <v>11</v>
      </c>
      <c r="R21">
        <v>2.7</v>
      </c>
      <c r="S21">
        <v>11.8</v>
      </c>
      <c r="T21" t="s">
        <v>1513</v>
      </c>
      <c r="U21">
        <f>2*SUMIF('Sponsorship Bills'!G:G,'Senate Detail'!I21,'Sponsorship Bills'!I:I)</f>
        <v>0</v>
      </c>
      <c r="V21">
        <f>0.5*SUMIF('Sponsorship Bills'!H:H,"*"&amp;'Senate Detail'!I21&amp;"*",'Sponsorship Bills'!I:I)</f>
        <v>-11.5</v>
      </c>
      <c r="W21">
        <f>U21+V21</f>
        <v>-11.5</v>
      </c>
      <c r="X21">
        <f>ROUND(W21*100/MAX('House Detail'!Q:Q),1)</f>
        <v>-6.2</v>
      </c>
      <c r="Y21">
        <f t="shared" si="0"/>
        <v>5.6000000000000005</v>
      </c>
      <c r="Z21" t="s">
        <v>1513</v>
      </c>
      <c r="AA21" s="6" t="str">
        <f t="shared" si="1"/>
        <v>http://gcm.io/Legislator/209075</v>
      </c>
    </row>
    <row r="22" spans="1:27" ht="15">
      <c r="A22" t="s">
        <v>2632</v>
      </c>
      <c r="B22" t="s">
        <v>2633</v>
      </c>
      <c r="C22" t="s">
        <v>2634</v>
      </c>
      <c r="D22" t="s">
        <v>2635</v>
      </c>
      <c r="E22" t="s">
        <v>474</v>
      </c>
      <c r="F22" t="s">
        <v>1641</v>
      </c>
      <c r="G22">
        <v>1</v>
      </c>
      <c r="H22" t="s">
        <v>2636</v>
      </c>
      <c r="I22">
        <v>209090</v>
      </c>
      <c r="J22">
        <v>37</v>
      </c>
      <c r="K22">
        <v>37</v>
      </c>
      <c r="L22">
        <v>7</v>
      </c>
      <c r="M22">
        <v>30</v>
      </c>
      <c r="N22">
        <v>0</v>
      </c>
      <c r="O22">
        <v>0</v>
      </c>
      <c r="P22">
        <v>93</v>
      </c>
      <c r="Q22">
        <v>13</v>
      </c>
      <c r="R22">
        <v>0</v>
      </c>
      <c r="S22">
        <v>14</v>
      </c>
      <c r="T22" t="s">
        <v>1513</v>
      </c>
      <c r="U22">
        <f>2*SUMIF('Sponsorship Bills'!G:G,'Senate Detail'!I22,'Sponsorship Bills'!I:I)</f>
        <v>-6</v>
      </c>
      <c r="V22">
        <f>0.5*SUMIF('Sponsorship Bills'!H:H,"*"&amp;'Senate Detail'!I22&amp;"*",'Sponsorship Bills'!I:I)</f>
        <v>-15</v>
      </c>
      <c r="W22">
        <f>U22+V22</f>
        <v>-21</v>
      </c>
      <c r="X22">
        <f>ROUND(W22*100/MAX('House Detail'!Q:Q),1)</f>
        <v>-11.3</v>
      </c>
      <c r="Y22">
        <f t="shared" si="0"/>
        <v>2.6999999999999993</v>
      </c>
      <c r="Z22" t="s">
        <v>1513</v>
      </c>
      <c r="AA22" s="6" t="str">
        <f t="shared" si="1"/>
        <v>http://gcm.io/Legislator/209090</v>
      </c>
    </row>
    <row r="23" spans="1:27" ht="15">
      <c r="A23" t="s">
        <v>2637</v>
      </c>
      <c r="B23" t="s">
        <v>2638</v>
      </c>
      <c r="C23" t="s">
        <v>2639</v>
      </c>
      <c r="D23" t="s">
        <v>2640</v>
      </c>
      <c r="E23" t="s">
        <v>474</v>
      </c>
      <c r="F23" t="s">
        <v>1641</v>
      </c>
      <c r="G23">
        <v>20</v>
      </c>
      <c r="H23" t="s">
        <v>2641</v>
      </c>
      <c r="I23">
        <v>209015</v>
      </c>
      <c r="J23">
        <v>37</v>
      </c>
      <c r="K23">
        <v>37</v>
      </c>
      <c r="L23">
        <v>5</v>
      </c>
      <c r="M23">
        <v>32</v>
      </c>
      <c r="N23">
        <v>0</v>
      </c>
      <c r="O23">
        <v>0</v>
      </c>
      <c r="P23">
        <v>93</v>
      </c>
      <c r="Q23">
        <v>8</v>
      </c>
      <c r="R23">
        <v>0</v>
      </c>
      <c r="S23">
        <v>8.6</v>
      </c>
      <c r="T23" t="s">
        <v>1513</v>
      </c>
      <c r="U23">
        <f>2*SUMIF('Sponsorship Bills'!G:G,'Senate Detail'!I23,'Sponsorship Bills'!I:I)</f>
        <v>-6</v>
      </c>
      <c r="V23">
        <f>0.5*SUMIF('Sponsorship Bills'!H:H,"*"&amp;'Senate Detail'!I23&amp;"*",'Sponsorship Bills'!I:I)</f>
        <v>-9.5</v>
      </c>
      <c r="W23">
        <f>U23+V23</f>
        <v>-15.5</v>
      </c>
      <c r="X23">
        <f>ROUND(W23*100/MAX('House Detail'!Q:Q),1)</f>
        <v>-8.3</v>
      </c>
      <c r="Y23">
        <f t="shared" si="0"/>
        <v>0.29999999999999893</v>
      </c>
      <c r="Z23" t="s">
        <v>1513</v>
      </c>
      <c r="AA23" s="6" t="str">
        <f t="shared" si="1"/>
        <v>http://gcm.io/Legislator/209015</v>
      </c>
    </row>
    <row r="24" spans="1:27" ht="15">
      <c r="A24" t="s">
        <v>2642</v>
      </c>
      <c r="B24" t="s">
        <v>2643</v>
      </c>
      <c r="C24" t="s">
        <v>1349</v>
      </c>
      <c r="D24" t="s">
        <v>2644</v>
      </c>
      <c r="E24" t="s">
        <v>474</v>
      </c>
      <c r="F24" t="s">
        <v>1641</v>
      </c>
      <c r="G24">
        <v>21</v>
      </c>
      <c r="H24" t="s">
        <v>2645</v>
      </c>
      <c r="I24">
        <v>209061</v>
      </c>
      <c r="J24">
        <v>37</v>
      </c>
      <c r="K24">
        <v>37</v>
      </c>
      <c r="L24">
        <v>7</v>
      </c>
      <c r="M24">
        <v>30</v>
      </c>
      <c r="N24">
        <v>0</v>
      </c>
      <c r="O24">
        <v>0</v>
      </c>
      <c r="P24">
        <v>93</v>
      </c>
      <c r="Q24">
        <v>13</v>
      </c>
      <c r="R24">
        <v>0</v>
      </c>
      <c r="S24">
        <v>14</v>
      </c>
      <c r="T24" t="s">
        <v>1513</v>
      </c>
      <c r="U24">
        <f>2*SUMIF('Sponsorship Bills'!G:G,'Senate Detail'!I24,'Sponsorship Bills'!I:I)</f>
        <v>-12</v>
      </c>
      <c r="V24">
        <f>0.5*SUMIF('Sponsorship Bills'!H:H,"*"&amp;'Senate Detail'!I24&amp;"*",'Sponsorship Bills'!I:I)</f>
        <v>-22</v>
      </c>
      <c r="W24">
        <f>U24+V24</f>
        <v>-34</v>
      </c>
      <c r="X24">
        <f>ROUND(W24*100/MAX('House Detail'!Q:Q),1)</f>
        <v>-18.3</v>
      </c>
      <c r="Y24">
        <f t="shared" si="0"/>
        <v>-4.300000000000001</v>
      </c>
      <c r="Z24" t="s">
        <v>1513</v>
      </c>
      <c r="AA24" s="6" t="str">
        <f t="shared" si="1"/>
        <v>http://gcm.io/Legislator/209061</v>
      </c>
    </row>
    <row r="25" spans="1:27" ht="15">
      <c r="A25" t="s">
        <v>2646</v>
      </c>
      <c r="B25" t="s">
        <v>2647</v>
      </c>
      <c r="C25" t="s">
        <v>2648</v>
      </c>
      <c r="D25" t="s">
        <v>1312</v>
      </c>
      <c r="E25" t="s">
        <v>474</v>
      </c>
      <c r="F25" t="s">
        <v>1641</v>
      </c>
      <c r="G25">
        <v>18</v>
      </c>
      <c r="H25" t="s">
        <v>2649</v>
      </c>
      <c r="I25">
        <v>209096</v>
      </c>
      <c r="J25">
        <v>37</v>
      </c>
      <c r="K25">
        <v>37</v>
      </c>
      <c r="L25">
        <v>5</v>
      </c>
      <c r="M25">
        <v>32</v>
      </c>
      <c r="N25">
        <v>0</v>
      </c>
      <c r="O25">
        <v>0</v>
      </c>
      <c r="P25">
        <v>93</v>
      </c>
      <c r="Q25">
        <v>8</v>
      </c>
      <c r="R25">
        <v>0</v>
      </c>
      <c r="S25">
        <v>8.6</v>
      </c>
      <c r="T25" t="s">
        <v>1513</v>
      </c>
      <c r="U25">
        <f>2*SUMIF('Sponsorship Bills'!G:G,'Senate Detail'!I25,'Sponsorship Bills'!I:I)</f>
        <v>-8</v>
      </c>
      <c r="V25">
        <f>0.5*SUMIF('Sponsorship Bills'!H:H,"*"&amp;'Senate Detail'!I25&amp;"*",'Sponsorship Bills'!I:I)</f>
        <v>-16</v>
      </c>
      <c r="W25">
        <f>U25+V25</f>
        <v>-24</v>
      </c>
      <c r="X25">
        <f>ROUND(W25*100/MAX('House Detail'!Q:Q),1)</f>
        <v>-12.9</v>
      </c>
      <c r="Y25">
        <f t="shared" si="0"/>
        <v>-4.300000000000001</v>
      </c>
      <c r="Z25" t="s">
        <v>1513</v>
      </c>
      <c r="AA25" s="6" t="str">
        <f t="shared" si="1"/>
        <v>http://gcm.io/Legislator/209096</v>
      </c>
    </row>
  </sheetData>
  <sheetProtection/>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1:J158"/>
  <sheetViews>
    <sheetView tabSelected="1" workbookViewId="0" topLeftCell="A9">
      <selection activeCell="I9" sqref="I9"/>
    </sheetView>
  </sheetViews>
  <sheetFormatPr defaultColWidth="11.00390625" defaultRowHeight="15.75"/>
  <cols>
    <col min="2" max="2" width="19.375" style="3" customWidth="1"/>
    <col min="7" max="7" width="12.875" style="0" bestFit="1" customWidth="1"/>
  </cols>
  <sheetData>
    <row r="1" spans="1:10" ht="15">
      <c r="A1" t="s">
        <v>246</v>
      </c>
      <c r="B1" s="4" t="s">
        <v>1614</v>
      </c>
      <c r="C1" t="s">
        <v>1615</v>
      </c>
      <c r="D1" t="s">
        <v>1616</v>
      </c>
      <c r="E1" t="s">
        <v>1617</v>
      </c>
      <c r="F1" t="s">
        <v>1618</v>
      </c>
      <c r="G1" t="s">
        <v>2378</v>
      </c>
      <c r="H1" t="s">
        <v>2379</v>
      </c>
      <c r="I1" t="s">
        <v>2533</v>
      </c>
      <c r="J1" t="s">
        <v>2652</v>
      </c>
    </row>
    <row r="2" spans="1:10" ht="15">
      <c r="A2" t="s">
        <v>1619</v>
      </c>
      <c r="B2" s="4" t="s">
        <v>2525</v>
      </c>
      <c r="C2">
        <v>1</v>
      </c>
      <c r="D2" t="s">
        <v>1620</v>
      </c>
      <c r="E2" t="s">
        <v>1621</v>
      </c>
      <c r="F2" t="s">
        <v>1622</v>
      </c>
      <c r="G2">
        <v>376357</v>
      </c>
      <c r="H2" t="s">
        <v>2380</v>
      </c>
      <c r="I2">
        <f>C2*IF(D2="Pro-Liberty",1,-1)</f>
        <v>1</v>
      </c>
      <c r="J2" s="6" t="str">
        <f>HYPERLINK(CONCATENATE("http://gcm.io/2016/",A2))</f>
        <v>http://gcm.io/2016/CACR16</v>
      </c>
    </row>
    <row r="3" spans="1:10" ht="15">
      <c r="A3" t="s">
        <v>1623</v>
      </c>
      <c r="B3" s="4" t="s">
        <v>2526</v>
      </c>
      <c r="C3">
        <v>1</v>
      </c>
      <c r="D3" t="s">
        <v>1620</v>
      </c>
      <c r="E3" t="s">
        <v>1624</v>
      </c>
      <c r="F3" t="s">
        <v>1625</v>
      </c>
      <c r="G3">
        <v>372821</v>
      </c>
      <c r="H3" t="s">
        <v>2381</v>
      </c>
      <c r="I3">
        <f aca="true" t="shared" si="0" ref="I3:I66">C3*IF(D3="Pro-Liberty",1,-1)</f>
        <v>1</v>
      </c>
      <c r="J3" s="6" t="str">
        <f aca="true" t="shared" si="1" ref="J3:J66">HYPERLINK(CONCATENATE("http://gcm.io/2016/",A3))</f>
        <v>http://gcm.io/2016/CACR22</v>
      </c>
    </row>
    <row r="4" spans="1:10" ht="15">
      <c r="A4" t="s">
        <v>1626</v>
      </c>
      <c r="B4" s="4" t="s">
        <v>1627</v>
      </c>
      <c r="C4">
        <v>4</v>
      </c>
      <c r="D4" t="s">
        <v>1620</v>
      </c>
      <c r="E4" t="s">
        <v>1628</v>
      </c>
      <c r="F4" t="s">
        <v>1629</v>
      </c>
      <c r="G4">
        <v>209083</v>
      </c>
      <c r="H4" t="s">
        <v>2382</v>
      </c>
      <c r="I4">
        <f t="shared" si="0"/>
        <v>4</v>
      </c>
      <c r="J4" s="6" t="str">
        <f t="shared" si="1"/>
        <v>http://gcm.io/2016/CACR27</v>
      </c>
    </row>
    <row r="5" spans="1:10" ht="15">
      <c r="A5" t="s">
        <v>1630</v>
      </c>
      <c r="B5" s="4" t="s">
        <v>2527</v>
      </c>
      <c r="C5">
        <v>5</v>
      </c>
      <c r="D5" t="s">
        <v>1631</v>
      </c>
      <c r="E5" t="s">
        <v>1632</v>
      </c>
      <c r="F5" t="s">
        <v>1633</v>
      </c>
      <c r="G5">
        <v>376823</v>
      </c>
      <c r="H5" t="s">
        <v>2385</v>
      </c>
      <c r="I5">
        <f t="shared" si="0"/>
        <v>-5</v>
      </c>
      <c r="J5" s="6" t="str">
        <f t="shared" si="1"/>
        <v>http://gcm.io/2016/HB1000</v>
      </c>
    </row>
    <row r="6" spans="1:10" ht="15">
      <c r="A6" t="s">
        <v>1634</v>
      </c>
      <c r="B6" s="4" t="s">
        <v>1635</v>
      </c>
      <c r="C6">
        <v>1</v>
      </c>
      <c r="D6" t="s">
        <v>1620</v>
      </c>
      <c r="E6" t="s">
        <v>1636</v>
      </c>
      <c r="F6" t="s">
        <v>1637</v>
      </c>
      <c r="G6">
        <v>377151</v>
      </c>
      <c r="H6" t="s">
        <v>2386</v>
      </c>
      <c r="I6">
        <f t="shared" si="0"/>
        <v>1</v>
      </c>
      <c r="J6" s="6" t="str">
        <f t="shared" si="1"/>
        <v>http://gcm.io/2016/HB1104</v>
      </c>
    </row>
    <row r="7" spans="1:10" ht="15">
      <c r="A7" t="s">
        <v>1638</v>
      </c>
      <c r="B7" s="4" t="s">
        <v>1639</v>
      </c>
      <c r="C7">
        <v>1</v>
      </c>
      <c r="D7" t="s">
        <v>1620</v>
      </c>
      <c r="E7" t="s">
        <v>1640</v>
      </c>
      <c r="F7" t="s">
        <v>1641</v>
      </c>
      <c r="G7">
        <v>377222</v>
      </c>
      <c r="H7" t="s">
        <v>1641</v>
      </c>
      <c r="I7">
        <f t="shared" si="0"/>
        <v>1</v>
      </c>
      <c r="J7" s="6" t="str">
        <f t="shared" si="1"/>
        <v>http://gcm.io/2016/HB1118</v>
      </c>
    </row>
    <row r="8" spans="1:10" ht="15">
      <c r="A8" t="s">
        <v>1642</v>
      </c>
      <c r="B8" s="4" t="s">
        <v>1643</v>
      </c>
      <c r="C8">
        <v>1</v>
      </c>
      <c r="D8" t="s">
        <v>1631</v>
      </c>
      <c r="E8" t="s">
        <v>1644</v>
      </c>
      <c r="F8" t="s">
        <v>1645</v>
      </c>
      <c r="G8">
        <v>377120</v>
      </c>
      <c r="H8" t="s">
        <v>2387</v>
      </c>
      <c r="I8">
        <f t="shared" si="0"/>
        <v>-1</v>
      </c>
      <c r="J8" s="6" t="str">
        <f t="shared" si="1"/>
        <v>http://gcm.io/2016/HB1119</v>
      </c>
    </row>
    <row r="9" spans="1:10" ht="15">
      <c r="A9" t="s">
        <v>1646</v>
      </c>
      <c r="B9" s="4" t="s">
        <v>1647</v>
      </c>
      <c r="C9">
        <v>3</v>
      </c>
      <c r="D9" t="s">
        <v>1631</v>
      </c>
      <c r="E9" t="s">
        <v>1648</v>
      </c>
      <c r="F9" t="s">
        <v>1649</v>
      </c>
      <c r="G9">
        <v>376516</v>
      </c>
      <c r="H9" t="s">
        <v>2388</v>
      </c>
      <c r="I9">
        <f t="shared" si="0"/>
        <v>-3</v>
      </c>
      <c r="J9" s="6" t="str">
        <f t="shared" si="1"/>
        <v>http://gcm.io/2016/HB1120</v>
      </c>
    </row>
    <row r="10" spans="1:10" ht="15">
      <c r="A10" t="s">
        <v>1650</v>
      </c>
      <c r="B10" s="4" t="s">
        <v>1651</v>
      </c>
      <c r="C10">
        <v>3</v>
      </c>
      <c r="D10" t="s">
        <v>1620</v>
      </c>
      <c r="E10" t="s">
        <v>1652</v>
      </c>
      <c r="F10" t="s">
        <v>1653</v>
      </c>
      <c r="G10">
        <v>376949</v>
      </c>
      <c r="H10" t="s">
        <v>2389</v>
      </c>
      <c r="I10">
        <f t="shared" si="0"/>
        <v>3</v>
      </c>
      <c r="J10" s="6" t="str">
        <f t="shared" si="1"/>
        <v>http://gcm.io/2016/HB1125</v>
      </c>
    </row>
    <row r="11" spans="1:10" ht="15">
      <c r="A11" t="s">
        <v>1654</v>
      </c>
      <c r="B11" s="4" t="s">
        <v>1655</v>
      </c>
      <c r="C11">
        <v>1</v>
      </c>
      <c r="D11" t="s">
        <v>1620</v>
      </c>
      <c r="E11" t="s">
        <v>1621</v>
      </c>
      <c r="F11" t="s">
        <v>1656</v>
      </c>
      <c r="G11">
        <v>376357</v>
      </c>
      <c r="H11" t="s">
        <v>2390</v>
      </c>
      <c r="I11">
        <f t="shared" si="0"/>
        <v>1</v>
      </c>
      <c r="J11" s="6" t="str">
        <f t="shared" si="1"/>
        <v>http://gcm.io/2016/HB1127</v>
      </c>
    </row>
    <row r="12" spans="1:10" ht="15">
      <c r="A12" t="s">
        <v>1657</v>
      </c>
      <c r="B12" s="4" t="s">
        <v>1658</v>
      </c>
      <c r="C12">
        <v>1</v>
      </c>
      <c r="D12" t="s">
        <v>1631</v>
      </c>
      <c r="E12" t="s">
        <v>1659</v>
      </c>
      <c r="F12" t="s">
        <v>1660</v>
      </c>
      <c r="G12">
        <v>376794</v>
      </c>
      <c r="H12" s="5" t="s">
        <v>2535</v>
      </c>
      <c r="I12">
        <f t="shared" si="0"/>
        <v>-1</v>
      </c>
      <c r="J12" s="6" t="str">
        <f t="shared" si="1"/>
        <v>http://gcm.io/2016/HB1130</v>
      </c>
    </row>
    <row r="13" spans="1:10" ht="15">
      <c r="A13" t="s">
        <v>1661</v>
      </c>
      <c r="B13" s="4" t="s">
        <v>1662</v>
      </c>
      <c r="C13">
        <v>2</v>
      </c>
      <c r="D13" t="s">
        <v>1620</v>
      </c>
      <c r="E13" t="s">
        <v>1663</v>
      </c>
      <c r="F13" t="s">
        <v>1641</v>
      </c>
      <c r="G13">
        <v>377007</v>
      </c>
      <c r="H13" t="s">
        <v>1641</v>
      </c>
      <c r="I13">
        <f t="shared" si="0"/>
        <v>2</v>
      </c>
      <c r="J13" s="6" t="str">
        <f t="shared" si="1"/>
        <v>http://gcm.io/2016/HB1132</v>
      </c>
    </row>
    <row r="14" spans="1:10" ht="15">
      <c r="A14" t="s">
        <v>1664</v>
      </c>
      <c r="B14" s="4" t="s">
        <v>1665</v>
      </c>
      <c r="C14">
        <v>3</v>
      </c>
      <c r="D14" t="s">
        <v>1620</v>
      </c>
      <c r="E14" t="s">
        <v>1640</v>
      </c>
      <c r="F14" t="s">
        <v>1641</v>
      </c>
      <c r="G14">
        <v>377222</v>
      </c>
      <c r="H14" t="s">
        <v>1641</v>
      </c>
      <c r="I14">
        <f t="shared" si="0"/>
        <v>3</v>
      </c>
      <c r="J14" s="6" t="str">
        <f t="shared" si="1"/>
        <v>http://gcm.io/2016/HB1138</v>
      </c>
    </row>
    <row r="15" spans="1:10" ht="15">
      <c r="A15" t="s">
        <v>1666</v>
      </c>
      <c r="B15" s="4" t="s">
        <v>1667</v>
      </c>
      <c r="C15">
        <v>1</v>
      </c>
      <c r="D15" t="s">
        <v>1620</v>
      </c>
      <c r="E15" t="s">
        <v>1668</v>
      </c>
      <c r="F15" t="s">
        <v>1669</v>
      </c>
      <c r="G15">
        <v>377162</v>
      </c>
      <c r="H15" t="s">
        <v>2392</v>
      </c>
      <c r="I15">
        <f t="shared" si="0"/>
        <v>1</v>
      </c>
      <c r="J15" s="6" t="str">
        <f t="shared" si="1"/>
        <v>http://gcm.io/2016/HB1143</v>
      </c>
    </row>
    <row r="16" spans="1:10" ht="15">
      <c r="A16" t="s">
        <v>1670</v>
      </c>
      <c r="B16" s="4" t="s">
        <v>1671</v>
      </c>
      <c r="C16">
        <v>1</v>
      </c>
      <c r="D16" t="s">
        <v>1620</v>
      </c>
      <c r="E16" t="s">
        <v>1672</v>
      </c>
      <c r="F16" t="s">
        <v>1673</v>
      </c>
      <c r="G16">
        <v>330795</v>
      </c>
      <c r="H16" t="s">
        <v>2393</v>
      </c>
      <c r="I16">
        <f t="shared" si="0"/>
        <v>1</v>
      </c>
      <c r="J16" s="6" t="str">
        <f t="shared" si="1"/>
        <v>http://gcm.io/2016/HB1153</v>
      </c>
    </row>
    <row r="17" spans="1:10" ht="15">
      <c r="A17" t="s">
        <v>1674</v>
      </c>
      <c r="B17" s="4" t="s">
        <v>1675</v>
      </c>
      <c r="C17">
        <v>4</v>
      </c>
      <c r="D17" t="s">
        <v>1631</v>
      </c>
      <c r="E17" t="s">
        <v>1676</v>
      </c>
      <c r="F17" t="s">
        <v>1641</v>
      </c>
      <c r="G17">
        <v>377312</v>
      </c>
      <c r="H17" t="s">
        <v>1641</v>
      </c>
      <c r="I17">
        <f t="shared" si="0"/>
        <v>-4</v>
      </c>
      <c r="J17" s="6" t="str">
        <f t="shared" si="1"/>
        <v>http://gcm.io/2016/HB1154</v>
      </c>
    </row>
    <row r="18" spans="1:10" ht="15">
      <c r="A18" t="s">
        <v>1677</v>
      </c>
      <c r="B18" s="4" t="s">
        <v>1678</v>
      </c>
      <c r="C18">
        <v>1</v>
      </c>
      <c r="D18" t="s">
        <v>1620</v>
      </c>
      <c r="E18" t="s">
        <v>1679</v>
      </c>
      <c r="F18" t="s">
        <v>1680</v>
      </c>
      <c r="G18">
        <v>377257</v>
      </c>
      <c r="H18" t="s">
        <v>2394</v>
      </c>
      <c r="I18">
        <f t="shared" si="0"/>
        <v>1</v>
      </c>
      <c r="J18" s="6" t="str">
        <f t="shared" si="1"/>
        <v>http://gcm.io/2016/HB1184</v>
      </c>
    </row>
    <row r="19" spans="1:10" ht="15">
      <c r="A19" t="s">
        <v>1681</v>
      </c>
      <c r="B19" s="4" t="s">
        <v>1682</v>
      </c>
      <c r="C19">
        <v>1</v>
      </c>
      <c r="D19" t="s">
        <v>1620</v>
      </c>
      <c r="E19" t="s">
        <v>1683</v>
      </c>
      <c r="F19" t="s">
        <v>1684</v>
      </c>
      <c r="G19">
        <v>377261</v>
      </c>
      <c r="H19" t="s">
        <v>2395</v>
      </c>
      <c r="I19">
        <f t="shared" si="0"/>
        <v>1</v>
      </c>
      <c r="J19" s="6" t="str">
        <f t="shared" si="1"/>
        <v>http://gcm.io/2016/HB1186</v>
      </c>
    </row>
    <row r="20" spans="1:10" ht="15">
      <c r="A20" t="s">
        <v>1685</v>
      </c>
      <c r="B20" s="4" t="s">
        <v>1686</v>
      </c>
      <c r="C20">
        <v>2</v>
      </c>
      <c r="D20" t="s">
        <v>1620</v>
      </c>
      <c r="E20" t="s">
        <v>1683</v>
      </c>
      <c r="F20" t="s">
        <v>1687</v>
      </c>
      <c r="G20">
        <v>377261</v>
      </c>
      <c r="H20" t="s">
        <v>2396</v>
      </c>
      <c r="I20">
        <f t="shared" si="0"/>
        <v>2</v>
      </c>
      <c r="J20" s="6" t="str">
        <f t="shared" si="1"/>
        <v>http://gcm.io/2016/HB1187</v>
      </c>
    </row>
    <row r="21" spans="1:10" ht="15">
      <c r="A21" t="s">
        <v>1688</v>
      </c>
      <c r="B21" s="4" t="s">
        <v>1689</v>
      </c>
      <c r="C21">
        <v>1</v>
      </c>
      <c r="D21" t="s">
        <v>1620</v>
      </c>
      <c r="E21" t="s">
        <v>1690</v>
      </c>
      <c r="F21" t="s">
        <v>1691</v>
      </c>
      <c r="G21">
        <v>372375</v>
      </c>
      <c r="H21" s="5" t="s">
        <v>2536</v>
      </c>
      <c r="I21">
        <f t="shared" si="0"/>
        <v>1</v>
      </c>
      <c r="J21" s="6" t="str">
        <f t="shared" si="1"/>
        <v>http://gcm.io/2016/HB1188</v>
      </c>
    </row>
    <row r="22" spans="1:10" ht="15">
      <c r="A22" t="s">
        <v>1692</v>
      </c>
      <c r="B22" s="4" t="s">
        <v>1693</v>
      </c>
      <c r="C22">
        <v>4</v>
      </c>
      <c r="D22" t="s">
        <v>1631</v>
      </c>
      <c r="E22" t="s">
        <v>1694</v>
      </c>
      <c r="F22" t="s">
        <v>1695</v>
      </c>
      <c r="G22">
        <v>376813</v>
      </c>
      <c r="H22" t="s">
        <v>2397</v>
      </c>
      <c r="I22">
        <f t="shared" si="0"/>
        <v>-4</v>
      </c>
      <c r="J22" s="6" t="str">
        <f t="shared" si="1"/>
        <v>http://gcm.io/2016/HB1192</v>
      </c>
    </row>
    <row r="23" spans="1:10" ht="15">
      <c r="A23" t="s">
        <v>1696</v>
      </c>
      <c r="B23" s="4" t="s">
        <v>1697</v>
      </c>
      <c r="C23">
        <v>1</v>
      </c>
      <c r="D23" t="s">
        <v>1620</v>
      </c>
      <c r="E23" t="s">
        <v>1698</v>
      </c>
      <c r="F23" t="s">
        <v>1699</v>
      </c>
      <c r="G23">
        <v>376028</v>
      </c>
      <c r="H23" t="s">
        <v>2398</v>
      </c>
      <c r="I23">
        <f t="shared" si="0"/>
        <v>1</v>
      </c>
      <c r="J23" s="6" t="str">
        <f t="shared" si="1"/>
        <v>http://gcm.io/2016/HB1210</v>
      </c>
    </row>
    <row r="24" spans="1:10" ht="15">
      <c r="A24" t="s">
        <v>1700</v>
      </c>
      <c r="B24" s="4" t="s">
        <v>2528</v>
      </c>
      <c r="C24">
        <v>3</v>
      </c>
      <c r="D24" t="s">
        <v>1631</v>
      </c>
      <c r="E24" t="s">
        <v>1701</v>
      </c>
      <c r="F24" t="s">
        <v>1702</v>
      </c>
      <c r="G24">
        <v>366385</v>
      </c>
      <c r="H24" t="s">
        <v>2399</v>
      </c>
      <c r="I24">
        <f t="shared" si="0"/>
        <v>-3</v>
      </c>
      <c r="J24" s="6" t="str">
        <f t="shared" si="1"/>
        <v>http://gcm.io/2016/HB1214</v>
      </c>
    </row>
    <row r="25" spans="1:10" ht="15">
      <c r="A25" t="s">
        <v>1703</v>
      </c>
      <c r="B25" s="4" t="s">
        <v>1704</v>
      </c>
      <c r="C25">
        <v>2</v>
      </c>
      <c r="D25" t="s">
        <v>1620</v>
      </c>
      <c r="E25" t="s">
        <v>1705</v>
      </c>
      <c r="F25" t="s">
        <v>1706</v>
      </c>
      <c r="G25">
        <v>377229</v>
      </c>
      <c r="H25" t="s">
        <v>2400</v>
      </c>
      <c r="I25">
        <f t="shared" si="0"/>
        <v>2</v>
      </c>
      <c r="J25" s="6" t="str">
        <f t="shared" si="1"/>
        <v>http://gcm.io/2016/HB1221</v>
      </c>
    </row>
    <row r="26" spans="1:10" ht="15">
      <c r="A26" t="s">
        <v>1707</v>
      </c>
      <c r="B26" s="4" t="s">
        <v>1708</v>
      </c>
      <c r="C26">
        <v>2</v>
      </c>
      <c r="D26" t="s">
        <v>1620</v>
      </c>
      <c r="E26" t="s">
        <v>1683</v>
      </c>
      <c r="F26" t="s">
        <v>1709</v>
      </c>
      <c r="G26">
        <v>377261</v>
      </c>
      <c r="H26" t="s">
        <v>2401</v>
      </c>
      <c r="I26">
        <f t="shared" si="0"/>
        <v>2</v>
      </c>
      <c r="J26" s="6" t="str">
        <f t="shared" si="1"/>
        <v>http://gcm.io/2016/HB1227</v>
      </c>
    </row>
    <row r="27" spans="1:10" ht="15">
      <c r="A27" t="s">
        <v>1710</v>
      </c>
      <c r="B27" s="4" t="s">
        <v>1711</v>
      </c>
      <c r="C27">
        <v>1</v>
      </c>
      <c r="D27" t="s">
        <v>1620</v>
      </c>
      <c r="E27" t="s">
        <v>1712</v>
      </c>
      <c r="F27" t="s">
        <v>1713</v>
      </c>
      <c r="G27">
        <v>376553</v>
      </c>
      <c r="H27" t="s">
        <v>2402</v>
      </c>
      <c r="I27">
        <f t="shared" si="0"/>
        <v>1</v>
      </c>
      <c r="J27" s="6" t="str">
        <f t="shared" si="1"/>
        <v>http://gcm.io/2016/HB1229</v>
      </c>
    </row>
    <row r="28" spans="1:10" ht="15">
      <c r="A28" t="s">
        <v>1714</v>
      </c>
      <c r="B28" s="4" t="s">
        <v>1715</v>
      </c>
      <c r="C28">
        <v>2</v>
      </c>
      <c r="D28" t="s">
        <v>1620</v>
      </c>
      <c r="E28" t="s">
        <v>1716</v>
      </c>
      <c r="F28" t="s">
        <v>1717</v>
      </c>
      <c r="G28">
        <v>377265</v>
      </c>
      <c r="H28" t="s">
        <v>2404</v>
      </c>
      <c r="I28">
        <f t="shared" si="0"/>
        <v>2</v>
      </c>
      <c r="J28" s="6" t="str">
        <f t="shared" si="1"/>
        <v>http://gcm.io/2016/HB1231</v>
      </c>
    </row>
    <row r="29" spans="1:10" ht="15">
      <c r="A29" t="s">
        <v>1718</v>
      </c>
      <c r="B29" s="4" t="s">
        <v>1719</v>
      </c>
      <c r="C29">
        <v>1</v>
      </c>
      <c r="D29" t="s">
        <v>1620</v>
      </c>
      <c r="E29" t="s">
        <v>1716</v>
      </c>
      <c r="F29" t="s">
        <v>1720</v>
      </c>
      <c r="G29">
        <v>377265</v>
      </c>
      <c r="H29" t="s">
        <v>2405</v>
      </c>
      <c r="I29">
        <f t="shared" si="0"/>
        <v>1</v>
      </c>
      <c r="J29" s="6" t="str">
        <f t="shared" si="1"/>
        <v>http://gcm.io/2016/HB1232</v>
      </c>
    </row>
    <row r="30" spans="1:10" ht="15">
      <c r="A30" t="s">
        <v>1721</v>
      </c>
      <c r="B30" s="4" t="s">
        <v>1722</v>
      </c>
      <c r="C30">
        <v>1</v>
      </c>
      <c r="D30" t="s">
        <v>1620</v>
      </c>
      <c r="E30" t="s">
        <v>1723</v>
      </c>
      <c r="F30" t="s">
        <v>1724</v>
      </c>
      <c r="G30">
        <v>376973</v>
      </c>
      <c r="H30" s="5" t="s">
        <v>2537</v>
      </c>
      <c r="I30">
        <f t="shared" si="0"/>
        <v>1</v>
      </c>
      <c r="J30" s="6" t="str">
        <f t="shared" si="1"/>
        <v>http://gcm.io/2016/HB1236</v>
      </c>
    </row>
    <row r="31" spans="1:10" ht="15">
      <c r="A31" t="s">
        <v>1725</v>
      </c>
      <c r="B31" s="4" t="s">
        <v>1726</v>
      </c>
      <c r="C31">
        <v>2</v>
      </c>
      <c r="D31" t="s">
        <v>1631</v>
      </c>
      <c r="E31" t="s">
        <v>1727</v>
      </c>
      <c r="F31" t="s">
        <v>1728</v>
      </c>
      <c r="G31">
        <v>376832</v>
      </c>
      <c r="H31" t="s">
        <v>2406</v>
      </c>
      <c r="I31">
        <f t="shared" si="0"/>
        <v>-2</v>
      </c>
      <c r="J31" s="6" t="str">
        <f t="shared" si="1"/>
        <v>http://gcm.io/2016/HB1239</v>
      </c>
    </row>
    <row r="32" spans="1:10" ht="15">
      <c r="A32" t="s">
        <v>1729</v>
      </c>
      <c r="B32" s="4" t="s">
        <v>1730</v>
      </c>
      <c r="C32">
        <v>1</v>
      </c>
      <c r="D32" t="s">
        <v>1631</v>
      </c>
      <c r="E32" t="s">
        <v>1731</v>
      </c>
      <c r="F32" t="s">
        <v>1732</v>
      </c>
      <c r="G32">
        <v>376841</v>
      </c>
      <c r="H32" s="5" t="s">
        <v>2538</v>
      </c>
      <c r="I32">
        <f t="shared" si="0"/>
        <v>-1</v>
      </c>
      <c r="J32" s="6" t="str">
        <f t="shared" si="1"/>
        <v>http://gcm.io/2016/HB1243</v>
      </c>
    </row>
    <row r="33" spans="1:10" ht="15">
      <c r="A33" t="s">
        <v>1733</v>
      </c>
      <c r="B33" s="4" t="s">
        <v>1734</v>
      </c>
      <c r="C33">
        <v>4</v>
      </c>
      <c r="D33" t="s">
        <v>1620</v>
      </c>
      <c r="E33" t="s">
        <v>1621</v>
      </c>
      <c r="F33" t="s">
        <v>1735</v>
      </c>
      <c r="G33">
        <v>376357</v>
      </c>
      <c r="H33" t="s">
        <v>2408</v>
      </c>
      <c r="I33">
        <f t="shared" si="0"/>
        <v>4</v>
      </c>
      <c r="J33" s="6" t="str">
        <f t="shared" si="1"/>
        <v>http://gcm.io/2016/HB1247</v>
      </c>
    </row>
    <row r="34" spans="1:10" ht="15">
      <c r="A34" t="s">
        <v>1736</v>
      </c>
      <c r="B34" s="4" t="s">
        <v>1737</v>
      </c>
      <c r="C34">
        <v>1</v>
      </c>
      <c r="D34" t="s">
        <v>1620</v>
      </c>
      <c r="E34" t="s">
        <v>1621</v>
      </c>
      <c r="F34" t="s">
        <v>1738</v>
      </c>
      <c r="G34">
        <v>376357</v>
      </c>
      <c r="H34" t="s">
        <v>2409</v>
      </c>
      <c r="I34">
        <f t="shared" si="0"/>
        <v>1</v>
      </c>
      <c r="J34" s="6" t="str">
        <f t="shared" si="1"/>
        <v>http://gcm.io/2016/HB1249</v>
      </c>
    </row>
    <row r="35" spans="1:10" ht="15">
      <c r="A35" t="s">
        <v>1739</v>
      </c>
      <c r="B35" s="4" t="s">
        <v>1740</v>
      </c>
      <c r="C35">
        <v>1</v>
      </c>
      <c r="D35" t="s">
        <v>1620</v>
      </c>
      <c r="E35" t="s">
        <v>1741</v>
      </c>
      <c r="F35" t="s">
        <v>1742</v>
      </c>
      <c r="G35">
        <v>377259</v>
      </c>
      <c r="H35" t="s">
        <v>2410</v>
      </c>
      <c r="I35">
        <f t="shared" si="0"/>
        <v>1</v>
      </c>
      <c r="J35" s="6" t="str">
        <f t="shared" si="1"/>
        <v>http://gcm.io/2016/HB1250</v>
      </c>
    </row>
    <row r="36" spans="1:10" ht="15">
      <c r="A36" t="s">
        <v>1743</v>
      </c>
      <c r="B36" s="4" t="s">
        <v>1744</v>
      </c>
      <c r="C36">
        <v>2</v>
      </c>
      <c r="D36" t="s">
        <v>1620</v>
      </c>
      <c r="E36" t="s">
        <v>1745</v>
      </c>
      <c r="F36" t="s">
        <v>1746</v>
      </c>
      <c r="G36">
        <v>374470</v>
      </c>
      <c r="H36" t="s">
        <v>2411</v>
      </c>
      <c r="I36">
        <f t="shared" si="0"/>
        <v>2</v>
      </c>
      <c r="J36" s="6" t="str">
        <f t="shared" si="1"/>
        <v>http://gcm.io/2016/HB1266</v>
      </c>
    </row>
    <row r="37" spans="1:10" ht="15">
      <c r="A37" t="s">
        <v>1747</v>
      </c>
      <c r="B37" s="4" t="s">
        <v>1748</v>
      </c>
      <c r="C37">
        <v>4</v>
      </c>
      <c r="D37" t="s">
        <v>1620</v>
      </c>
      <c r="E37" t="s">
        <v>1621</v>
      </c>
      <c r="F37" t="s">
        <v>1749</v>
      </c>
      <c r="G37">
        <v>376357</v>
      </c>
      <c r="H37" t="s">
        <v>2412</v>
      </c>
      <c r="I37">
        <f t="shared" si="0"/>
        <v>4</v>
      </c>
      <c r="J37" s="6" t="str">
        <f t="shared" si="1"/>
        <v>http://gcm.io/2016/HB1270</v>
      </c>
    </row>
    <row r="38" spans="1:10" ht="15">
      <c r="A38" t="s">
        <v>1750</v>
      </c>
      <c r="B38" s="4" t="s">
        <v>1751</v>
      </c>
      <c r="C38">
        <v>2</v>
      </c>
      <c r="D38" t="s">
        <v>1631</v>
      </c>
      <c r="E38" t="s">
        <v>1731</v>
      </c>
      <c r="F38" t="s">
        <v>1752</v>
      </c>
      <c r="G38">
        <v>376841</v>
      </c>
      <c r="H38" s="5" t="s">
        <v>2539</v>
      </c>
      <c r="I38">
        <f t="shared" si="0"/>
        <v>-2</v>
      </c>
      <c r="J38" s="6" t="str">
        <f t="shared" si="1"/>
        <v>http://gcm.io/2016/HB1282</v>
      </c>
    </row>
    <row r="39" spans="1:10" ht="15">
      <c r="A39" t="s">
        <v>1753</v>
      </c>
      <c r="B39" s="4" t="s">
        <v>1754</v>
      </c>
      <c r="C39">
        <v>1</v>
      </c>
      <c r="D39" t="s">
        <v>1620</v>
      </c>
      <c r="E39" t="s">
        <v>1640</v>
      </c>
      <c r="F39" t="s">
        <v>1755</v>
      </c>
      <c r="G39">
        <v>377222</v>
      </c>
      <c r="H39" t="s">
        <v>2413</v>
      </c>
      <c r="I39">
        <f t="shared" si="0"/>
        <v>1</v>
      </c>
      <c r="J39" s="6" t="str">
        <f t="shared" si="1"/>
        <v>http://gcm.io/2016/HB1288</v>
      </c>
    </row>
    <row r="40" spans="1:10" ht="15">
      <c r="A40" t="s">
        <v>1756</v>
      </c>
      <c r="B40" s="4" t="s">
        <v>1757</v>
      </c>
      <c r="C40">
        <v>1</v>
      </c>
      <c r="D40" t="s">
        <v>1620</v>
      </c>
      <c r="E40" t="s">
        <v>1758</v>
      </c>
      <c r="F40" t="s">
        <v>1759</v>
      </c>
      <c r="G40">
        <v>370346</v>
      </c>
      <c r="H40" t="s">
        <v>2414</v>
      </c>
      <c r="I40">
        <f t="shared" si="0"/>
        <v>1</v>
      </c>
      <c r="J40" s="6" t="str">
        <f t="shared" si="1"/>
        <v>http://gcm.io/2016/HB1298</v>
      </c>
    </row>
    <row r="41" spans="1:10" ht="15">
      <c r="A41" t="s">
        <v>1760</v>
      </c>
      <c r="B41" s="4" t="s">
        <v>1761</v>
      </c>
      <c r="C41">
        <v>1</v>
      </c>
      <c r="D41" t="s">
        <v>1631</v>
      </c>
      <c r="E41" t="s">
        <v>1762</v>
      </c>
      <c r="F41" t="s">
        <v>1763</v>
      </c>
      <c r="G41">
        <v>376948</v>
      </c>
      <c r="H41" t="s">
        <v>2415</v>
      </c>
      <c r="I41">
        <f t="shared" si="0"/>
        <v>-1</v>
      </c>
      <c r="J41" s="6" t="str">
        <f t="shared" si="1"/>
        <v>http://gcm.io/2016/HB1300</v>
      </c>
    </row>
    <row r="42" spans="1:10" ht="15">
      <c r="A42" t="s">
        <v>1764</v>
      </c>
      <c r="B42" s="4" t="s">
        <v>1765</v>
      </c>
      <c r="C42">
        <v>2</v>
      </c>
      <c r="D42" t="s">
        <v>1620</v>
      </c>
      <c r="E42" t="s">
        <v>1762</v>
      </c>
      <c r="F42" t="s">
        <v>1766</v>
      </c>
      <c r="G42">
        <v>376948</v>
      </c>
      <c r="H42" t="s">
        <v>2416</v>
      </c>
      <c r="I42">
        <f t="shared" si="0"/>
        <v>2</v>
      </c>
      <c r="J42" s="6" t="str">
        <f t="shared" si="1"/>
        <v>http://gcm.io/2016/HB1301</v>
      </c>
    </row>
    <row r="43" spans="1:10" ht="15">
      <c r="A43" t="s">
        <v>1767</v>
      </c>
      <c r="B43" s="4" t="s">
        <v>1768</v>
      </c>
      <c r="C43">
        <v>2</v>
      </c>
      <c r="D43" t="s">
        <v>1620</v>
      </c>
      <c r="E43" t="s">
        <v>1769</v>
      </c>
      <c r="F43" t="s">
        <v>1770</v>
      </c>
      <c r="G43">
        <v>377215</v>
      </c>
      <c r="H43" t="s">
        <v>2417</v>
      </c>
      <c r="I43">
        <f t="shared" si="0"/>
        <v>2</v>
      </c>
      <c r="J43" s="6" t="str">
        <f t="shared" si="1"/>
        <v>http://gcm.io/2016/HB1314</v>
      </c>
    </row>
    <row r="44" spans="1:10" ht="15">
      <c r="A44" t="s">
        <v>1771</v>
      </c>
      <c r="B44" s="4" t="s">
        <v>1772</v>
      </c>
      <c r="C44">
        <v>1</v>
      </c>
      <c r="D44" t="s">
        <v>1620</v>
      </c>
      <c r="E44" t="s">
        <v>1652</v>
      </c>
      <c r="F44" t="s">
        <v>1773</v>
      </c>
      <c r="G44">
        <v>376949</v>
      </c>
      <c r="H44" t="s">
        <v>2418</v>
      </c>
      <c r="I44">
        <f t="shared" si="0"/>
        <v>1</v>
      </c>
      <c r="J44" s="6" t="str">
        <f t="shared" si="1"/>
        <v>http://gcm.io/2016/HB1338</v>
      </c>
    </row>
    <row r="45" spans="1:10" ht="15">
      <c r="A45" t="s">
        <v>1774</v>
      </c>
      <c r="B45" s="4" t="s">
        <v>1775</v>
      </c>
      <c r="C45">
        <v>2</v>
      </c>
      <c r="D45" t="s">
        <v>1631</v>
      </c>
      <c r="E45" t="s">
        <v>1776</v>
      </c>
      <c r="F45" t="s">
        <v>1777</v>
      </c>
      <c r="G45">
        <v>376662</v>
      </c>
      <c r="H45" t="s">
        <v>2419</v>
      </c>
      <c r="I45">
        <f t="shared" si="0"/>
        <v>-2</v>
      </c>
      <c r="J45" s="6" t="str">
        <f t="shared" si="1"/>
        <v>http://gcm.io/2016/HB1339</v>
      </c>
    </row>
    <row r="46" spans="1:10" ht="15">
      <c r="A46" t="s">
        <v>1778</v>
      </c>
      <c r="B46" s="4" t="s">
        <v>1779</v>
      </c>
      <c r="C46">
        <v>1</v>
      </c>
      <c r="D46" t="s">
        <v>1631</v>
      </c>
      <c r="E46" t="s">
        <v>1776</v>
      </c>
      <c r="F46" t="s">
        <v>1780</v>
      </c>
      <c r="G46">
        <v>376662</v>
      </c>
      <c r="H46" t="s">
        <v>2420</v>
      </c>
      <c r="I46">
        <f t="shared" si="0"/>
        <v>-1</v>
      </c>
      <c r="J46" s="6" t="str">
        <f t="shared" si="1"/>
        <v>http://gcm.io/2016/HB1340</v>
      </c>
    </row>
    <row r="47" spans="1:10" ht="15">
      <c r="A47" t="s">
        <v>1781</v>
      </c>
      <c r="B47" s="4" t="s">
        <v>1782</v>
      </c>
      <c r="C47">
        <v>2</v>
      </c>
      <c r="D47" t="s">
        <v>1631</v>
      </c>
      <c r="E47" t="s">
        <v>1783</v>
      </c>
      <c r="F47" t="s">
        <v>1784</v>
      </c>
      <c r="G47">
        <v>376674</v>
      </c>
      <c r="H47" t="s">
        <v>2421</v>
      </c>
      <c r="I47">
        <f t="shared" si="0"/>
        <v>-2</v>
      </c>
      <c r="J47" s="6" t="str">
        <f t="shared" si="1"/>
        <v>http://gcm.io/2016/HB1342</v>
      </c>
    </row>
    <row r="48" spans="1:10" ht="15">
      <c r="A48" t="s">
        <v>1785</v>
      </c>
      <c r="B48" s="4" t="s">
        <v>1786</v>
      </c>
      <c r="C48">
        <v>2</v>
      </c>
      <c r="D48" t="s">
        <v>1631</v>
      </c>
      <c r="E48" t="s">
        <v>1787</v>
      </c>
      <c r="F48" t="s">
        <v>1788</v>
      </c>
      <c r="G48">
        <v>376564</v>
      </c>
      <c r="H48" t="s">
        <v>2422</v>
      </c>
      <c r="I48">
        <f t="shared" si="0"/>
        <v>-2</v>
      </c>
      <c r="J48" s="6" t="str">
        <f t="shared" si="1"/>
        <v>http://gcm.io/2016/HB1346</v>
      </c>
    </row>
    <row r="49" spans="1:10" ht="15">
      <c r="A49" t="s">
        <v>1789</v>
      </c>
      <c r="B49" s="4" t="s">
        <v>1790</v>
      </c>
      <c r="C49">
        <v>1</v>
      </c>
      <c r="D49" t="s">
        <v>1631</v>
      </c>
      <c r="E49" t="s">
        <v>1791</v>
      </c>
      <c r="F49" t="s">
        <v>1792</v>
      </c>
      <c r="G49">
        <v>377089</v>
      </c>
      <c r="H49" s="5" t="s">
        <v>2540</v>
      </c>
      <c r="I49">
        <f t="shared" si="0"/>
        <v>-1</v>
      </c>
      <c r="J49" s="6" t="str">
        <f t="shared" si="1"/>
        <v>http://gcm.io/2016/HB1358</v>
      </c>
    </row>
    <row r="50" spans="1:10" ht="15">
      <c r="A50" t="s">
        <v>1793</v>
      </c>
      <c r="B50" s="4" t="s">
        <v>1794</v>
      </c>
      <c r="C50">
        <v>4</v>
      </c>
      <c r="D50" t="s">
        <v>1631</v>
      </c>
      <c r="E50" t="s">
        <v>1795</v>
      </c>
      <c r="F50" t="s">
        <v>1796</v>
      </c>
      <c r="G50">
        <v>375919</v>
      </c>
      <c r="H50" t="s">
        <v>2423</v>
      </c>
      <c r="I50">
        <f t="shared" si="0"/>
        <v>-4</v>
      </c>
      <c r="J50" s="6" t="str">
        <f t="shared" si="1"/>
        <v>http://gcm.io/2016/HB1368</v>
      </c>
    </row>
    <row r="51" spans="1:10" ht="15">
      <c r="A51" t="s">
        <v>1797</v>
      </c>
      <c r="B51" s="4" t="s">
        <v>1798</v>
      </c>
      <c r="C51">
        <v>2</v>
      </c>
      <c r="D51" t="s">
        <v>1620</v>
      </c>
      <c r="E51" t="s">
        <v>1799</v>
      </c>
      <c r="F51" t="s">
        <v>1800</v>
      </c>
      <c r="G51">
        <v>376991</v>
      </c>
      <c r="H51" t="s">
        <v>2424</v>
      </c>
      <c r="I51">
        <f t="shared" si="0"/>
        <v>2</v>
      </c>
      <c r="J51" s="6" t="str">
        <f t="shared" si="1"/>
        <v>http://gcm.io/2016/HB1374</v>
      </c>
    </row>
    <row r="52" spans="1:10" ht="15">
      <c r="A52" t="s">
        <v>1801</v>
      </c>
      <c r="B52" s="4" t="s">
        <v>1802</v>
      </c>
      <c r="C52">
        <v>3</v>
      </c>
      <c r="D52" t="s">
        <v>1631</v>
      </c>
      <c r="E52" t="s">
        <v>1803</v>
      </c>
      <c r="F52" t="s">
        <v>1804</v>
      </c>
      <c r="G52">
        <v>377079</v>
      </c>
      <c r="H52" s="5" t="s">
        <v>2541</v>
      </c>
      <c r="I52">
        <f t="shared" si="0"/>
        <v>-3</v>
      </c>
      <c r="J52" s="6" t="str">
        <f t="shared" si="1"/>
        <v>http://gcm.io/2016/HB1376</v>
      </c>
    </row>
    <row r="53" spans="1:10" ht="15">
      <c r="A53" t="s">
        <v>1805</v>
      </c>
      <c r="B53" s="4" t="s">
        <v>1806</v>
      </c>
      <c r="C53">
        <v>1</v>
      </c>
      <c r="D53" t="s">
        <v>1620</v>
      </c>
      <c r="E53" t="s">
        <v>1807</v>
      </c>
      <c r="F53" t="s">
        <v>1641</v>
      </c>
      <c r="G53">
        <v>376105</v>
      </c>
      <c r="H53" t="s">
        <v>1641</v>
      </c>
      <c r="I53">
        <f t="shared" si="0"/>
        <v>1</v>
      </c>
      <c r="J53" s="6" t="str">
        <f t="shared" si="1"/>
        <v>http://gcm.io/2016/HB1381</v>
      </c>
    </row>
    <row r="54" spans="1:10" ht="15">
      <c r="A54" t="s">
        <v>1808</v>
      </c>
      <c r="B54" s="4" t="s">
        <v>1809</v>
      </c>
      <c r="C54">
        <v>1</v>
      </c>
      <c r="D54" t="s">
        <v>1620</v>
      </c>
      <c r="E54" t="s">
        <v>1810</v>
      </c>
      <c r="F54" t="s">
        <v>1811</v>
      </c>
      <c r="G54">
        <v>377213</v>
      </c>
      <c r="H54" t="s">
        <v>2426</v>
      </c>
      <c r="I54">
        <f t="shared" si="0"/>
        <v>1</v>
      </c>
      <c r="J54" s="6" t="str">
        <f t="shared" si="1"/>
        <v>http://gcm.io/2016/HB1382</v>
      </c>
    </row>
    <row r="55" spans="1:10" ht="15">
      <c r="A55" t="s">
        <v>1812</v>
      </c>
      <c r="B55" s="4" t="s">
        <v>1813</v>
      </c>
      <c r="C55">
        <v>1</v>
      </c>
      <c r="D55" t="s">
        <v>1620</v>
      </c>
      <c r="E55" t="s">
        <v>1814</v>
      </c>
      <c r="F55" t="s">
        <v>1815</v>
      </c>
      <c r="G55">
        <v>377264</v>
      </c>
      <c r="H55" t="s">
        <v>2427</v>
      </c>
      <c r="I55">
        <f t="shared" si="0"/>
        <v>1</v>
      </c>
      <c r="J55" s="6" t="str">
        <f t="shared" si="1"/>
        <v>http://gcm.io/2016/HB1388</v>
      </c>
    </row>
    <row r="56" spans="1:10" ht="15">
      <c r="A56" t="s">
        <v>1816</v>
      </c>
      <c r="B56" s="4" t="s">
        <v>2529</v>
      </c>
      <c r="C56">
        <v>1</v>
      </c>
      <c r="D56" t="s">
        <v>1620</v>
      </c>
      <c r="E56" t="s">
        <v>1745</v>
      </c>
      <c r="F56" t="s">
        <v>1817</v>
      </c>
      <c r="G56">
        <v>374470</v>
      </c>
      <c r="H56" t="s">
        <v>2428</v>
      </c>
      <c r="I56">
        <f t="shared" si="0"/>
        <v>1</v>
      </c>
      <c r="J56" s="6" t="str">
        <f t="shared" si="1"/>
        <v>http://gcm.io/2016/HB1393</v>
      </c>
    </row>
    <row r="57" spans="1:10" ht="15">
      <c r="A57" t="s">
        <v>1818</v>
      </c>
      <c r="B57" s="4" t="s">
        <v>1819</v>
      </c>
      <c r="C57">
        <v>2</v>
      </c>
      <c r="D57" t="s">
        <v>1620</v>
      </c>
      <c r="E57" t="s">
        <v>1652</v>
      </c>
      <c r="F57" t="s">
        <v>1820</v>
      </c>
      <c r="G57">
        <v>376949</v>
      </c>
      <c r="H57" t="s">
        <v>2429</v>
      </c>
      <c r="I57">
        <f t="shared" si="0"/>
        <v>2</v>
      </c>
      <c r="J57" s="6" t="str">
        <f t="shared" si="1"/>
        <v>http://gcm.io/2016/HB1400</v>
      </c>
    </row>
    <row r="58" spans="1:10" ht="15">
      <c r="A58" t="s">
        <v>1821</v>
      </c>
      <c r="B58" s="4" t="s">
        <v>1822</v>
      </c>
      <c r="C58">
        <v>1</v>
      </c>
      <c r="D58" t="s">
        <v>1631</v>
      </c>
      <c r="E58" t="s">
        <v>1727</v>
      </c>
      <c r="F58" t="s">
        <v>1823</v>
      </c>
      <c r="G58">
        <v>376832</v>
      </c>
      <c r="H58" t="s">
        <v>2430</v>
      </c>
      <c r="I58">
        <f t="shared" si="0"/>
        <v>-1</v>
      </c>
      <c r="J58" s="6" t="str">
        <f t="shared" si="1"/>
        <v>http://gcm.io/2016/HB1408</v>
      </c>
    </row>
    <row r="59" spans="1:10" ht="15">
      <c r="A59" t="s">
        <v>1824</v>
      </c>
      <c r="B59" s="4" t="s">
        <v>1825</v>
      </c>
      <c r="C59">
        <v>2</v>
      </c>
      <c r="D59" t="s">
        <v>1631</v>
      </c>
      <c r="E59" t="s">
        <v>1795</v>
      </c>
      <c r="F59" t="s">
        <v>1826</v>
      </c>
      <c r="G59">
        <v>375919</v>
      </c>
      <c r="H59" t="s">
        <v>2431</v>
      </c>
      <c r="I59">
        <f t="shared" si="0"/>
        <v>-2</v>
      </c>
      <c r="J59" s="6" t="str">
        <f t="shared" si="1"/>
        <v>http://gcm.io/2016/HB1416</v>
      </c>
    </row>
    <row r="60" spans="1:10" ht="15">
      <c r="A60" t="s">
        <v>1827</v>
      </c>
      <c r="B60" s="4" t="s">
        <v>1828</v>
      </c>
      <c r="C60">
        <v>1</v>
      </c>
      <c r="D60" t="s">
        <v>1620</v>
      </c>
      <c r="E60" t="s">
        <v>1829</v>
      </c>
      <c r="F60" t="s">
        <v>1830</v>
      </c>
      <c r="G60">
        <v>377177</v>
      </c>
      <c r="H60" t="s">
        <v>2432</v>
      </c>
      <c r="I60">
        <f t="shared" si="0"/>
        <v>1</v>
      </c>
      <c r="J60" s="6" t="str">
        <f t="shared" si="1"/>
        <v>http://gcm.io/2016/HB1417</v>
      </c>
    </row>
    <row r="61" spans="1:10" ht="15">
      <c r="A61" t="s">
        <v>1831</v>
      </c>
      <c r="B61" s="4" t="s">
        <v>1832</v>
      </c>
      <c r="C61">
        <v>2</v>
      </c>
      <c r="D61" t="s">
        <v>1620</v>
      </c>
      <c r="E61" t="s">
        <v>1829</v>
      </c>
      <c r="F61" t="s">
        <v>1830</v>
      </c>
      <c r="G61">
        <v>377177</v>
      </c>
      <c r="H61" t="s">
        <v>2432</v>
      </c>
      <c r="I61">
        <f t="shared" si="0"/>
        <v>2</v>
      </c>
      <c r="J61" s="6" t="str">
        <f t="shared" si="1"/>
        <v>http://gcm.io/2016/HB1418</v>
      </c>
    </row>
    <row r="62" spans="1:10" ht="15">
      <c r="A62" t="s">
        <v>1833</v>
      </c>
      <c r="B62" s="4" t="s">
        <v>1834</v>
      </c>
      <c r="C62">
        <v>2</v>
      </c>
      <c r="D62" t="s">
        <v>1620</v>
      </c>
      <c r="E62" t="s">
        <v>1829</v>
      </c>
      <c r="F62" t="s">
        <v>1830</v>
      </c>
      <c r="G62">
        <v>377177</v>
      </c>
      <c r="H62" t="s">
        <v>2432</v>
      </c>
      <c r="I62">
        <f t="shared" si="0"/>
        <v>2</v>
      </c>
      <c r="J62" s="6" t="str">
        <f t="shared" si="1"/>
        <v>http://gcm.io/2016/HB1419</v>
      </c>
    </row>
    <row r="63" spans="1:10" ht="15">
      <c r="A63" t="s">
        <v>1835</v>
      </c>
      <c r="B63" s="4" t="s">
        <v>1836</v>
      </c>
      <c r="C63">
        <v>2</v>
      </c>
      <c r="D63" t="s">
        <v>1631</v>
      </c>
      <c r="E63" t="s">
        <v>1837</v>
      </c>
      <c r="F63" t="s">
        <v>1838</v>
      </c>
      <c r="G63">
        <v>377048</v>
      </c>
      <c r="H63" t="s">
        <v>2433</v>
      </c>
      <c r="I63">
        <f t="shared" si="0"/>
        <v>-2</v>
      </c>
      <c r="J63" s="6" t="str">
        <f t="shared" si="1"/>
        <v>http://gcm.io/2016/HB1420</v>
      </c>
    </row>
    <row r="64" spans="1:10" ht="15">
      <c r="A64" t="s">
        <v>1839</v>
      </c>
      <c r="B64" s="4" t="s">
        <v>1840</v>
      </c>
      <c r="C64">
        <v>1</v>
      </c>
      <c r="D64" t="s">
        <v>1620</v>
      </c>
      <c r="E64" t="s">
        <v>1621</v>
      </c>
      <c r="F64" t="s">
        <v>1841</v>
      </c>
      <c r="G64">
        <v>376357</v>
      </c>
      <c r="H64" t="s">
        <v>2434</v>
      </c>
      <c r="I64">
        <f t="shared" si="0"/>
        <v>1</v>
      </c>
      <c r="J64" s="6" t="str">
        <f t="shared" si="1"/>
        <v>http://gcm.io/2016/HB1434</v>
      </c>
    </row>
    <row r="65" spans="1:10" ht="15">
      <c r="A65" t="s">
        <v>1842</v>
      </c>
      <c r="B65" s="4" t="s">
        <v>1843</v>
      </c>
      <c r="C65">
        <v>1</v>
      </c>
      <c r="D65" t="s">
        <v>1620</v>
      </c>
      <c r="E65" t="s">
        <v>1844</v>
      </c>
      <c r="F65" t="s">
        <v>1845</v>
      </c>
      <c r="G65">
        <v>377246</v>
      </c>
      <c r="H65" t="s">
        <v>2435</v>
      </c>
      <c r="I65">
        <f t="shared" si="0"/>
        <v>1</v>
      </c>
      <c r="J65" s="6" t="str">
        <f t="shared" si="1"/>
        <v>http://gcm.io/2016/HB1435</v>
      </c>
    </row>
    <row r="66" spans="1:10" ht="15">
      <c r="A66" t="s">
        <v>1846</v>
      </c>
      <c r="B66" s="4" t="s">
        <v>1847</v>
      </c>
      <c r="C66">
        <v>1</v>
      </c>
      <c r="D66" t="s">
        <v>1620</v>
      </c>
      <c r="E66" t="s">
        <v>1848</v>
      </c>
      <c r="F66" t="s">
        <v>1849</v>
      </c>
      <c r="G66">
        <v>376984</v>
      </c>
      <c r="H66" t="s">
        <v>2436</v>
      </c>
      <c r="I66">
        <f t="shared" si="0"/>
        <v>1</v>
      </c>
      <c r="J66" s="6" t="str">
        <f t="shared" si="1"/>
        <v>http://gcm.io/2016/HB1438</v>
      </c>
    </row>
    <row r="67" spans="1:10" ht="15">
      <c r="A67" t="s">
        <v>1850</v>
      </c>
      <c r="B67" s="4" t="s">
        <v>1851</v>
      </c>
      <c r="C67">
        <v>1</v>
      </c>
      <c r="D67" t="s">
        <v>1620</v>
      </c>
      <c r="E67" t="s">
        <v>1852</v>
      </c>
      <c r="F67" t="s">
        <v>1853</v>
      </c>
      <c r="G67">
        <v>377139</v>
      </c>
      <c r="H67" s="5" t="s">
        <v>2542</v>
      </c>
      <c r="I67">
        <f aca="true" t="shared" si="2" ref="I67:I130">C67*IF(D67="Pro-Liberty",1,-1)</f>
        <v>1</v>
      </c>
      <c r="J67" s="6" t="str">
        <f aca="true" t="shared" si="3" ref="J67:J130">HYPERLINK(CONCATENATE("http://gcm.io/2016/",A67))</f>
        <v>http://gcm.io/2016/HB1440</v>
      </c>
    </row>
    <row r="68" spans="1:10" ht="15">
      <c r="A68" t="s">
        <v>1854</v>
      </c>
      <c r="B68" s="4" t="s">
        <v>1855</v>
      </c>
      <c r="C68">
        <v>1</v>
      </c>
      <c r="D68" t="s">
        <v>1620</v>
      </c>
      <c r="E68" t="s">
        <v>1856</v>
      </c>
      <c r="F68" t="s">
        <v>1857</v>
      </c>
      <c r="G68">
        <v>377016</v>
      </c>
      <c r="H68" t="s">
        <v>2437</v>
      </c>
      <c r="I68">
        <f t="shared" si="2"/>
        <v>1</v>
      </c>
      <c r="J68" s="6" t="str">
        <f t="shared" si="3"/>
        <v>http://gcm.io/2016/HB1442</v>
      </c>
    </row>
    <row r="69" spans="1:10" ht="15">
      <c r="A69" t="s">
        <v>1858</v>
      </c>
      <c r="B69" s="4" t="s">
        <v>2530</v>
      </c>
      <c r="C69">
        <v>1</v>
      </c>
      <c r="D69" t="s">
        <v>1631</v>
      </c>
      <c r="E69" t="s">
        <v>1859</v>
      </c>
      <c r="F69" t="s">
        <v>1860</v>
      </c>
      <c r="G69">
        <v>376095</v>
      </c>
      <c r="H69" t="s">
        <v>2438</v>
      </c>
      <c r="I69">
        <f t="shared" si="2"/>
        <v>-1</v>
      </c>
      <c r="J69" s="6" t="str">
        <f t="shared" si="3"/>
        <v>http://gcm.io/2016/HB1443</v>
      </c>
    </row>
    <row r="70" spans="1:10" ht="15">
      <c r="A70" t="s">
        <v>1861</v>
      </c>
      <c r="B70" s="4" t="s">
        <v>1862</v>
      </c>
      <c r="C70">
        <v>2</v>
      </c>
      <c r="D70" t="s">
        <v>1631</v>
      </c>
      <c r="E70" t="s">
        <v>1859</v>
      </c>
      <c r="F70" t="s">
        <v>1863</v>
      </c>
      <c r="G70">
        <v>376095</v>
      </c>
      <c r="H70" t="s">
        <v>2439</v>
      </c>
      <c r="I70">
        <f t="shared" si="2"/>
        <v>-2</v>
      </c>
      <c r="J70" s="6" t="str">
        <f t="shared" si="3"/>
        <v>http://gcm.io/2016/HB1444</v>
      </c>
    </row>
    <row r="71" spans="1:10" ht="15">
      <c r="A71" t="s">
        <v>1864</v>
      </c>
      <c r="B71" s="4" t="s">
        <v>1865</v>
      </c>
      <c r="C71">
        <v>1</v>
      </c>
      <c r="D71" t="s">
        <v>1620</v>
      </c>
      <c r="E71" t="s">
        <v>1866</v>
      </c>
      <c r="F71" t="s">
        <v>1867</v>
      </c>
      <c r="G71">
        <v>377037</v>
      </c>
      <c r="H71" t="s">
        <v>2440</v>
      </c>
      <c r="I71">
        <f t="shared" si="2"/>
        <v>1</v>
      </c>
      <c r="J71" s="6" t="str">
        <f t="shared" si="3"/>
        <v>http://gcm.io/2016/HB1445</v>
      </c>
    </row>
    <row r="72" spans="1:10" ht="15">
      <c r="A72" t="s">
        <v>1868</v>
      </c>
      <c r="B72" s="4" t="s">
        <v>1843</v>
      </c>
      <c r="C72">
        <v>1</v>
      </c>
      <c r="D72" t="s">
        <v>1620</v>
      </c>
      <c r="E72" t="s">
        <v>1866</v>
      </c>
      <c r="F72" t="s">
        <v>1869</v>
      </c>
      <c r="G72">
        <v>377037</v>
      </c>
      <c r="H72" t="s">
        <v>2441</v>
      </c>
      <c r="I72">
        <f t="shared" si="2"/>
        <v>1</v>
      </c>
      <c r="J72" s="6" t="str">
        <f t="shared" si="3"/>
        <v>http://gcm.io/2016/HB1446</v>
      </c>
    </row>
    <row r="73" spans="1:10" ht="15">
      <c r="A73" t="s">
        <v>1870</v>
      </c>
      <c r="B73" s="4" t="s">
        <v>1871</v>
      </c>
      <c r="C73">
        <v>2</v>
      </c>
      <c r="D73" t="s">
        <v>1620</v>
      </c>
      <c r="E73" t="s">
        <v>1872</v>
      </c>
      <c r="F73" t="s">
        <v>1873</v>
      </c>
      <c r="G73">
        <v>376999</v>
      </c>
      <c r="H73" t="s">
        <v>2442</v>
      </c>
      <c r="I73">
        <f t="shared" si="2"/>
        <v>2</v>
      </c>
      <c r="J73" s="6" t="str">
        <f t="shared" si="3"/>
        <v>http://gcm.io/2016/HB1451</v>
      </c>
    </row>
    <row r="74" spans="1:10" ht="15">
      <c r="A74" t="s">
        <v>1874</v>
      </c>
      <c r="B74" s="4" t="s">
        <v>1875</v>
      </c>
      <c r="C74">
        <v>1</v>
      </c>
      <c r="D74" t="s">
        <v>1620</v>
      </c>
      <c r="E74" t="s">
        <v>1876</v>
      </c>
      <c r="F74" t="s">
        <v>1877</v>
      </c>
      <c r="G74">
        <v>377307</v>
      </c>
      <c r="H74" t="s">
        <v>2443</v>
      </c>
      <c r="I74">
        <f t="shared" si="2"/>
        <v>1</v>
      </c>
      <c r="J74" s="6" t="str">
        <f t="shared" si="3"/>
        <v>http://gcm.io/2016/HB1453</v>
      </c>
    </row>
    <row r="75" spans="1:10" ht="15">
      <c r="A75" t="s">
        <v>1878</v>
      </c>
      <c r="B75" s="4" t="s">
        <v>1879</v>
      </c>
      <c r="C75">
        <v>1</v>
      </c>
      <c r="D75" t="s">
        <v>1620</v>
      </c>
      <c r="E75" t="s">
        <v>1652</v>
      </c>
      <c r="F75" t="s">
        <v>1880</v>
      </c>
      <c r="G75">
        <v>376949</v>
      </c>
      <c r="H75" t="s">
        <v>2444</v>
      </c>
      <c r="I75">
        <f t="shared" si="2"/>
        <v>1</v>
      </c>
      <c r="J75" s="6" t="str">
        <f t="shared" si="3"/>
        <v>http://gcm.io/2016/HB1471</v>
      </c>
    </row>
    <row r="76" spans="1:10" ht="15">
      <c r="A76" t="s">
        <v>1881</v>
      </c>
      <c r="B76" s="4" t="s">
        <v>2531</v>
      </c>
      <c r="C76">
        <v>1</v>
      </c>
      <c r="D76" t="s">
        <v>1631</v>
      </c>
      <c r="E76" t="s">
        <v>1795</v>
      </c>
      <c r="F76" t="s">
        <v>1882</v>
      </c>
      <c r="G76">
        <v>375919</v>
      </c>
      <c r="H76" t="s">
        <v>2445</v>
      </c>
      <c r="I76">
        <f t="shared" si="2"/>
        <v>-1</v>
      </c>
      <c r="J76" s="6" t="str">
        <f t="shared" si="3"/>
        <v>http://gcm.io/2016/HB1475</v>
      </c>
    </row>
    <row r="77" spans="1:10" ht="15">
      <c r="A77" t="s">
        <v>1883</v>
      </c>
      <c r="B77" s="4" t="s">
        <v>1884</v>
      </c>
      <c r="C77">
        <v>3</v>
      </c>
      <c r="D77" t="s">
        <v>1631</v>
      </c>
      <c r="E77" t="s">
        <v>1776</v>
      </c>
      <c r="F77" t="s">
        <v>1885</v>
      </c>
      <c r="G77">
        <v>376662</v>
      </c>
      <c r="H77" t="s">
        <v>2446</v>
      </c>
      <c r="I77">
        <f t="shared" si="2"/>
        <v>-3</v>
      </c>
      <c r="J77" s="6" t="str">
        <f t="shared" si="3"/>
        <v>http://gcm.io/2016/HB1480</v>
      </c>
    </row>
    <row r="78" spans="1:10" ht="15">
      <c r="A78" t="s">
        <v>1886</v>
      </c>
      <c r="B78" s="4" t="s">
        <v>1887</v>
      </c>
      <c r="C78">
        <v>1</v>
      </c>
      <c r="D78" t="s">
        <v>1620</v>
      </c>
      <c r="E78" t="s">
        <v>1888</v>
      </c>
      <c r="F78" t="s">
        <v>1889</v>
      </c>
      <c r="G78">
        <v>377204</v>
      </c>
      <c r="H78" t="s">
        <v>2447</v>
      </c>
      <c r="I78">
        <f t="shared" si="2"/>
        <v>1</v>
      </c>
      <c r="J78" s="6" t="str">
        <f t="shared" si="3"/>
        <v>http://gcm.io/2016/HB1508</v>
      </c>
    </row>
    <row r="79" spans="1:10" ht="15">
      <c r="A79" t="s">
        <v>1890</v>
      </c>
      <c r="B79" s="4" t="s">
        <v>1891</v>
      </c>
      <c r="C79">
        <v>2</v>
      </c>
      <c r="D79" t="s">
        <v>1620</v>
      </c>
      <c r="E79" t="s">
        <v>1892</v>
      </c>
      <c r="F79" t="s">
        <v>1893</v>
      </c>
      <c r="G79">
        <v>377201</v>
      </c>
      <c r="H79" t="s">
        <v>2448</v>
      </c>
      <c r="I79">
        <f t="shared" si="2"/>
        <v>2</v>
      </c>
      <c r="J79" s="6" t="str">
        <f t="shared" si="3"/>
        <v>http://gcm.io/2016/HB1543</v>
      </c>
    </row>
    <row r="80" spans="1:10" ht="15">
      <c r="A80" t="s">
        <v>1894</v>
      </c>
      <c r="B80" s="4" t="s">
        <v>1895</v>
      </c>
      <c r="C80">
        <v>2</v>
      </c>
      <c r="D80" t="s">
        <v>1631</v>
      </c>
      <c r="E80" t="s">
        <v>1896</v>
      </c>
      <c r="F80" t="s">
        <v>1641</v>
      </c>
      <c r="G80">
        <v>376936</v>
      </c>
      <c r="H80" t="s">
        <v>1641</v>
      </c>
      <c r="I80">
        <f t="shared" si="2"/>
        <v>-2</v>
      </c>
      <c r="J80" s="6" t="str">
        <f t="shared" si="3"/>
        <v>http://gcm.io/2016/HB1552</v>
      </c>
    </row>
    <row r="81" spans="1:10" ht="15">
      <c r="A81" t="s">
        <v>1897</v>
      </c>
      <c r="B81" s="4" t="s">
        <v>1898</v>
      </c>
      <c r="C81">
        <v>2</v>
      </c>
      <c r="D81" t="s">
        <v>1620</v>
      </c>
      <c r="E81" t="s">
        <v>1899</v>
      </c>
      <c r="F81" t="s">
        <v>1900</v>
      </c>
      <c r="G81">
        <v>377287</v>
      </c>
      <c r="H81" t="s">
        <v>2449</v>
      </c>
      <c r="I81">
        <f t="shared" si="2"/>
        <v>2</v>
      </c>
      <c r="J81" s="6" t="str">
        <f t="shared" si="3"/>
        <v>http://gcm.io/2016/HB1555</v>
      </c>
    </row>
    <row r="82" spans="1:10" ht="15">
      <c r="A82" t="s">
        <v>1901</v>
      </c>
      <c r="B82" s="4" t="s">
        <v>1902</v>
      </c>
      <c r="C82">
        <v>2</v>
      </c>
      <c r="D82" t="s">
        <v>1631</v>
      </c>
      <c r="E82" t="s">
        <v>1876</v>
      </c>
      <c r="F82" t="s">
        <v>1903</v>
      </c>
      <c r="G82">
        <v>377307</v>
      </c>
      <c r="H82" t="s">
        <v>2450</v>
      </c>
      <c r="I82">
        <f t="shared" si="2"/>
        <v>-2</v>
      </c>
      <c r="J82" s="6" t="str">
        <f t="shared" si="3"/>
        <v>http://gcm.io/2016/HB1563</v>
      </c>
    </row>
    <row r="83" spans="1:10" ht="15">
      <c r="A83" t="s">
        <v>1904</v>
      </c>
      <c r="B83" s="4" t="s">
        <v>1905</v>
      </c>
      <c r="C83">
        <v>1</v>
      </c>
      <c r="D83" t="s">
        <v>1631</v>
      </c>
      <c r="E83" t="s">
        <v>1906</v>
      </c>
      <c r="F83" t="s">
        <v>1907</v>
      </c>
      <c r="G83">
        <v>374413</v>
      </c>
      <c r="H83" t="s">
        <v>2451</v>
      </c>
      <c r="I83">
        <f t="shared" si="2"/>
        <v>-1</v>
      </c>
      <c r="J83" s="6" t="str">
        <f t="shared" si="3"/>
        <v>http://gcm.io/2016/HB1564</v>
      </c>
    </row>
    <row r="84" spans="1:10" ht="15">
      <c r="A84" t="s">
        <v>1908</v>
      </c>
      <c r="B84" s="4" t="s">
        <v>1909</v>
      </c>
      <c r="C84">
        <v>2</v>
      </c>
      <c r="D84" t="s">
        <v>1620</v>
      </c>
      <c r="E84" t="s">
        <v>1652</v>
      </c>
      <c r="F84" t="s">
        <v>1910</v>
      </c>
      <c r="G84">
        <v>376949</v>
      </c>
      <c r="H84" t="s">
        <v>2452</v>
      </c>
      <c r="I84">
        <f t="shared" si="2"/>
        <v>2</v>
      </c>
      <c r="J84" s="6" t="str">
        <f t="shared" si="3"/>
        <v>http://gcm.io/2016/HB1570</v>
      </c>
    </row>
    <row r="85" spans="1:10" ht="15">
      <c r="A85" t="s">
        <v>1911</v>
      </c>
      <c r="B85" s="4" t="s">
        <v>1912</v>
      </c>
      <c r="C85">
        <v>2</v>
      </c>
      <c r="D85" t="s">
        <v>1620</v>
      </c>
      <c r="E85" t="s">
        <v>1913</v>
      </c>
      <c r="F85" t="s">
        <v>1914</v>
      </c>
      <c r="G85">
        <v>377239</v>
      </c>
      <c r="H85" t="s">
        <v>2453</v>
      </c>
      <c r="I85">
        <f t="shared" si="2"/>
        <v>2</v>
      </c>
      <c r="J85" s="6" t="str">
        <f t="shared" si="3"/>
        <v>http://gcm.io/2016/HB1576</v>
      </c>
    </row>
    <row r="86" spans="1:10" ht="15">
      <c r="A86" t="s">
        <v>1915</v>
      </c>
      <c r="B86" s="4" t="s">
        <v>1916</v>
      </c>
      <c r="C86">
        <v>3</v>
      </c>
      <c r="D86" t="s">
        <v>1631</v>
      </c>
      <c r="E86" t="s">
        <v>1776</v>
      </c>
      <c r="F86" t="s">
        <v>1917</v>
      </c>
      <c r="G86">
        <v>376662</v>
      </c>
      <c r="H86" s="5" t="s">
        <v>2534</v>
      </c>
      <c r="I86">
        <f t="shared" si="2"/>
        <v>-3</v>
      </c>
      <c r="J86" s="6" t="str">
        <f t="shared" si="3"/>
        <v>http://gcm.io/2016/HB1590</v>
      </c>
    </row>
    <row r="87" spans="1:10" ht="15">
      <c r="A87" t="s">
        <v>1918</v>
      </c>
      <c r="B87" s="4" t="s">
        <v>1919</v>
      </c>
      <c r="C87">
        <v>1</v>
      </c>
      <c r="D87" t="s">
        <v>1631</v>
      </c>
      <c r="E87" t="s">
        <v>1920</v>
      </c>
      <c r="F87" t="s">
        <v>1921</v>
      </c>
      <c r="G87">
        <v>376866</v>
      </c>
      <c r="H87" t="s">
        <v>2454</v>
      </c>
      <c r="I87">
        <f t="shared" si="2"/>
        <v>-1</v>
      </c>
      <c r="J87" s="6" t="str">
        <f t="shared" si="3"/>
        <v>http://gcm.io/2016/HB1605</v>
      </c>
    </row>
    <row r="88" spans="1:10" ht="15">
      <c r="A88" t="s">
        <v>1922</v>
      </c>
      <c r="B88" s="4" t="s">
        <v>1923</v>
      </c>
      <c r="C88">
        <v>3</v>
      </c>
      <c r="D88" t="s">
        <v>1620</v>
      </c>
      <c r="E88" t="s">
        <v>1829</v>
      </c>
      <c r="F88" t="s">
        <v>1913</v>
      </c>
      <c r="G88">
        <v>377177</v>
      </c>
      <c r="H88" s="5" t="s">
        <v>2543</v>
      </c>
      <c r="I88">
        <f t="shared" si="2"/>
        <v>3</v>
      </c>
      <c r="J88" s="6" t="str">
        <f t="shared" si="3"/>
        <v>http://gcm.io/2016/HB1610</v>
      </c>
    </row>
    <row r="89" spans="1:10" ht="15">
      <c r="A89" t="s">
        <v>1924</v>
      </c>
      <c r="B89" s="4" t="s">
        <v>1925</v>
      </c>
      <c r="C89">
        <v>3</v>
      </c>
      <c r="D89" t="s">
        <v>1620</v>
      </c>
      <c r="E89" t="s">
        <v>1926</v>
      </c>
      <c r="F89" t="s">
        <v>1927</v>
      </c>
      <c r="G89">
        <v>377294</v>
      </c>
      <c r="H89" t="s">
        <v>2455</v>
      </c>
      <c r="I89">
        <f t="shared" si="2"/>
        <v>3</v>
      </c>
      <c r="J89" s="6" t="str">
        <f t="shared" si="3"/>
        <v>http://gcm.io/2016/HB1614</v>
      </c>
    </row>
    <row r="90" spans="1:10" ht="15">
      <c r="A90" t="s">
        <v>1928</v>
      </c>
      <c r="B90" s="4" t="s">
        <v>1929</v>
      </c>
      <c r="C90">
        <v>5</v>
      </c>
      <c r="D90" t="s">
        <v>1631</v>
      </c>
      <c r="E90" t="s">
        <v>1930</v>
      </c>
      <c r="F90" t="s">
        <v>1931</v>
      </c>
      <c r="G90">
        <v>375453</v>
      </c>
      <c r="H90" t="s">
        <v>2456</v>
      </c>
      <c r="I90">
        <f t="shared" si="2"/>
        <v>-5</v>
      </c>
      <c r="J90" s="6" t="str">
        <f t="shared" si="3"/>
        <v>http://gcm.io/2016/HB1616</v>
      </c>
    </row>
    <row r="91" spans="1:10" ht="15">
      <c r="A91" t="s">
        <v>1932</v>
      </c>
      <c r="B91" s="4" t="s">
        <v>1933</v>
      </c>
      <c r="C91">
        <v>1</v>
      </c>
      <c r="D91" t="s">
        <v>1631</v>
      </c>
      <c r="E91" t="s">
        <v>1934</v>
      </c>
      <c r="F91" t="s">
        <v>1641</v>
      </c>
      <c r="G91">
        <v>377107</v>
      </c>
      <c r="H91" t="s">
        <v>1641</v>
      </c>
      <c r="I91">
        <f t="shared" si="2"/>
        <v>-1</v>
      </c>
      <c r="J91" s="6" t="str">
        <f t="shared" si="3"/>
        <v>http://gcm.io/2016/HB1624</v>
      </c>
    </row>
    <row r="92" spans="1:10" ht="15">
      <c r="A92" t="s">
        <v>1935</v>
      </c>
      <c r="B92" s="4" t="s">
        <v>1936</v>
      </c>
      <c r="C92">
        <v>2</v>
      </c>
      <c r="D92" t="s">
        <v>1631</v>
      </c>
      <c r="E92" t="s">
        <v>1745</v>
      </c>
      <c r="F92" t="s">
        <v>1937</v>
      </c>
      <c r="G92">
        <v>374470</v>
      </c>
      <c r="H92" t="s">
        <v>2457</v>
      </c>
      <c r="I92">
        <f t="shared" si="2"/>
        <v>-2</v>
      </c>
      <c r="J92" s="6" t="str">
        <f t="shared" si="3"/>
        <v>http://gcm.io/2016/HB1629</v>
      </c>
    </row>
    <row r="93" spans="1:10" ht="15">
      <c r="A93" t="s">
        <v>1938</v>
      </c>
      <c r="B93" s="4" t="s">
        <v>1939</v>
      </c>
      <c r="C93">
        <v>3</v>
      </c>
      <c r="D93" t="s">
        <v>1620</v>
      </c>
      <c r="E93" t="s">
        <v>1940</v>
      </c>
      <c r="F93" t="s">
        <v>1941</v>
      </c>
      <c r="G93">
        <v>377020</v>
      </c>
      <c r="H93" t="s">
        <v>2458</v>
      </c>
      <c r="I93">
        <f t="shared" si="2"/>
        <v>3</v>
      </c>
      <c r="J93" s="6" t="str">
        <f t="shared" si="3"/>
        <v>http://gcm.io/2016/HB1631</v>
      </c>
    </row>
    <row r="94" spans="1:10" ht="15">
      <c r="A94" t="s">
        <v>1942</v>
      </c>
      <c r="B94" s="4" t="s">
        <v>1943</v>
      </c>
      <c r="C94">
        <v>2</v>
      </c>
      <c r="D94" t="s">
        <v>1631</v>
      </c>
      <c r="E94" t="s">
        <v>1795</v>
      </c>
      <c r="F94" t="s">
        <v>1944</v>
      </c>
      <c r="G94">
        <v>375919</v>
      </c>
      <c r="H94" t="s">
        <v>2459</v>
      </c>
      <c r="I94">
        <f t="shared" si="2"/>
        <v>-2</v>
      </c>
      <c r="J94" s="6" t="str">
        <f t="shared" si="3"/>
        <v>http://gcm.io/2016/HB1632</v>
      </c>
    </row>
    <row r="95" spans="1:10" ht="15">
      <c r="A95" t="s">
        <v>1945</v>
      </c>
      <c r="B95" s="4" t="s">
        <v>1946</v>
      </c>
      <c r="C95">
        <v>3</v>
      </c>
      <c r="D95" t="s">
        <v>1620</v>
      </c>
      <c r="E95" t="s">
        <v>1712</v>
      </c>
      <c r="F95" t="s">
        <v>1947</v>
      </c>
      <c r="G95">
        <v>376553</v>
      </c>
      <c r="H95" t="s">
        <v>2460</v>
      </c>
      <c r="I95">
        <f t="shared" si="2"/>
        <v>3</v>
      </c>
      <c r="J95" s="6" t="str">
        <f t="shared" si="3"/>
        <v>http://gcm.io/2016/HB1637</v>
      </c>
    </row>
    <row r="96" spans="1:10" ht="15">
      <c r="A96" t="s">
        <v>1948</v>
      </c>
      <c r="B96" s="4" t="s">
        <v>1949</v>
      </c>
      <c r="C96">
        <v>3</v>
      </c>
      <c r="D96" t="s">
        <v>1631</v>
      </c>
      <c r="E96" t="s">
        <v>1787</v>
      </c>
      <c r="F96" t="s">
        <v>1950</v>
      </c>
      <c r="G96">
        <v>376564</v>
      </c>
      <c r="H96" t="s">
        <v>2461</v>
      </c>
      <c r="I96">
        <f t="shared" si="2"/>
        <v>-3</v>
      </c>
      <c r="J96" s="6" t="str">
        <f t="shared" si="3"/>
        <v>http://gcm.io/2016/HB1641</v>
      </c>
    </row>
    <row r="97" spans="1:10" ht="15">
      <c r="A97" t="s">
        <v>1951</v>
      </c>
      <c r="B97" s="4" t="s">
        <v>1952</v>
      </c>
      <c r="C97">
        <v>1</v>
      </c>
      <c r="D97" t="s">
        <v>1631</v>
      </c>
      <c r="E97" t="s">
        <v>1953</v>
      </c>
      <c r="F97" t="s">
        <v>1954</v>
      </c>
      <c r="G97">
        <v>376302</v>
      </c>
      <c r="H97" t="s">
        <v>2462</v>
      </c>
      <c r="I97">
        <f t="shared" si="2"/>
        <v>-1</v>
      </c>
      <c r="J97" s="6" t="str">
        <f t="shared" si="3"/>
        <v>http://gcm.io/2016/HB1644</v>
      </c>
    </row>
    <row r="98" spans="1:10" ht="15">
      <c r="A98" t="s">
        <v>1955</v>
      </c>
      <c r="B98" s="4" t="s">
        <v>1956</v>
      </c>
      <c r="C98">
        <v>2</v>
      </c>
      <c r="D98" t="s">
        <v>1620</v>
      </c>
      <c r="E98" t="s">
        <v>1814</v>
      </c>
      <c r="F98" t="s">
        <v>1957</v>
      </c>
      <c r="G98">
        <v>377264</v>
      </c>
      <c r="H98" t="s">
        <v>2463</v>
      </c>
      <c r="I98">
        <f t="shared" si="2"/>
        <v>2</v>
      </c>
      <c r="J98" s="6" t="str">
        <f t="shared" si="3"/>
        <v>http://gcm.io/2016/HB1645</v>
      </c>
    </row>
    <row r="99" spans="1:10" ht="15">
      <c r="A99" t="s">
        <v>1958</v>
      </c>
      <c r="B99" s="4" t="s">
        <v>1959</v>
      </c>
      <c r="C99">
        <v>2</v>
      </c>
      <c r="D99" t="s">
        <v>1620</v>
      </c>
      <c r="E99" t="s">
        <v>1705</v>
      </c>
      <c r="F99" t="s">
        <v>1960</v>
      </c>
      <c r="G99">
        <v>377229</v>
      </c>
      <c r="H99" t="s">
        <v>2464</v>
      </c>
      <c r="I99">
        <f t="shared" si="2"/>
        <v>2</v>
      </c>
      <c r="J99" s="6" t="str">
        <f t="shared" si="3"/>
        <v>http://gcm.io/2016/HB1647</v>
      </c>
    </row>
    <row r="100" spans="1:10" ht="15">
      <c r="A100" t="s">
        <v>1961</v>
      </c>
      <c r="B100" s="4" t="s">
        <v>1962</v>
      </c>
      <c r="C100">
        <v>1</v>
      </c>
      <c r="D100" t="s">
        <v>1620</v>
      </c>
      <c r="E100" t="s">
        <v>1848</v>
      </c>
      <c r="F100" t="s">
        <v>1963</v>
      </c>
      <c r="G100">
        <v>376984</v>
      </c>
      <c r="H100" t="s">
        <v>2465</v>
      </c>
      <c r="I100">
        <f t="shared" si="2"/>
        <v>1</v>
      </c>
      <c r="J100" s="6" t="str">
        <f t="shared" si="3"/>
        <v>http://gcm.io/2016/HB1656</v>
      </c>
    </row>
    <row r="101" spans="1:10" ht="15">
      <c r="A101" t="s">
        <v>1964</v>
      </c>
      <c r="B101" s="4" t="s">
        <v>1965</v>
      </c>
      <c r="C101">
        <v>3</v>
      </c>
      <c r="D101" t="s">
        <v>1631</v>
      </c>
      <c r="E101" t="s">
        <v>1795</v>
      </c>
      <c r="F101" t="s">
        <v>1966</v>
      </c>
      <c r="G101">
        <v>375919</v>
      </c>
      <c r="H101" t="s">
        <v>2466</v>
      </c>
      <c r="I101">
        <f t="shared" si="2"/>
        <v>-3</v>
      </c>
      <c r="J101" s="6" t="str">
        <f t="shared" si="3"/>
        <v>http://gcm.io/2016/HB1657</v>
      </c>
    </row>
    <row r="102" spans="1:10" ht="15">
      <c r="A102" t="s">
        <v>1967</v>
      </c>
      <c r="B102" s="4" t="s">
        <v>1968</v>
      </c>
      <c r="C102">
        <v>2</v>
      </c>
      <c r="D102" t="s">
        <v>1620</v>
      </c>
      <c r="E102" t="s">
        <v>1969</v>
      </c>
      <c r="F102" t="s">
        <v>1970</v>
      </c>
      <c r="G102">
        <v>376904</v>
      </c>
      <c r="H102" t="s">
        <v>2467</v>
      </c>
      <c r="I102">
        <f t="shared" si="2"/>
        <v>2</v>
      </c>
      <c r="J102" s="6" t="str">
        <f t="shared" si="3"/>
        <v>http://gcm.io/2016/HB1660</v>
      </c>
    </row>
    <row r="103" spans="1:10" ht="15">
      <c r="A103" t="s">
        <v>1971</v>
      </c>
      <c r="B103" s="4" t="s">
        <v>1972</v>
      </c>
      <c r="C103">
        <v>2</v>
      </c>
      <c r="D103" t="s">
        <v>1631</v>
      </c>
      <c r="E103" t="s">
        <v>1892</v>
      </c>
      <c r="F103" t="s">
        <v>1899</v>
      </c>
      <c r="G103">
        <v>377201</v>
      </c>
      <c r="H103" s="5" t="s">
        <v>2544</v>
      </c>
      <c r="I103">
        <f t="shared" si="2"/>
        <v>-2</v>
      </c>
      <c r="J103" s="6" t="str">
        <f t="shared" si="3"/>
        <v>http://gcm.io/2016/HB1674</v>
      </c>
    </row>
    <row r="104" spans="1:10" ht="15">
      <c r="A104" t="s">
        <v>1973</v>
      </c>
      <c r="B104" s="4" t="s">
        <v>1974</v>
      </c>
      <c r="C104">
        <v>2</v>
      </c>
      <c r="D104" t="s">
        <v>1620</v>
      </c>
      <c r="E104" t="s">
        <v>1975</v>
      </c>
      <c r="F104" t="s">
        <v>1976</v>
      </c>
      <c r="G104">
        <v>377234</v>
      </c>
      <c r="H104" t="s">
        <v>2468</v>
      </c>
      <c r="I104">
        <f t="shared" si="2"/>
        <v>2</v>
      </c>
      <c r="J104" s="6" t="str">
        <f t="shared" si="3"/>
        <v>http://gcm.io/2016/HB1681</v>
      </c>
    </row>
    <row r="105" spans="1:10" ht="15">
      <c r="A105" t="s">
        <v>1977</v>
      </c>
      <c r="B105" s="4" t="s">
        <v>1978</v>
      </c>
      <c r="C105">
        <v>2</v>
      </c>
      <c r="D105" t="s">
        <v>1620</v>
      </c>
      <c r="E105" t="s">
        <v>1888</v>
      </c>
      <c r="F105" t="s">
        <v>1979</v>
      </c>
      <c r="G105">
        <v>377204</v>
      </c>
      <c r="H105" t="s">
        <v>2469</v>
      </c>
      <c r="I105">
        <f t="shared" si="2"/>
        <v>2</v>
      </c>
      <c r="J105" s="6" t="str">
        <f t="shared" si="3"/>
        <v>http://gcm.io/2016/HB1686</v>
      </c>
    </row>
    <row r="106" spans="1:10" ht="15">
      <c r="A106" t="s">
        <v>1980</v>
      </c>
      <c r="B106" s="4" t="s">
        <v>1981</v>
      </c>
      <c r="C106">
        <v>4</v>
      </c>
      <c r="D106" t="s">
        <v>1631</v>
      </c>
      <c r="E106" t="s">
        <v>1982</v>
      </c>
      <c r="F106" t="s">
        <v>1983</v>
      </c>
      <c r="G106">
        <v>377169</v>
      </c>
      <c r="H106" t="s">
        <v>2470</v>
      </c>
      <c r="I106">
        <f t="shared" si="2"/>
        <v>-4</v>
      </c>
      <c r="J106" s="6" t="str">
        <f t="shared" si="3"/>
        <v>http://gcm.io/2016/HB1690</v>
      </c>
    </row>
    <row r="107" spans="1:10" ht="15">
      <c r="A107" t="s">
        <v>1984</v>
      </c>
      <c r="B107" s="4" t="s">
        <v>1985</v>
      </c>
      <c r="C107">
        <v>2</v>
      </c>
      <c r="D107" t="s">
        <v>1620</v>
      </c>
      <c r="E107" t="s">
        <v>1986</v>
      </c>
      <c r="F107" t="s">
        <v>1987</v>
      </c>
      <c r="G107">
        <v>377121</v>
      </c>
      <c r="H107" t="s">
        <v>2471</v>
      </c>
      <c r="I107">
        <f t="shared" si="2"/>
        <v>2</v>
      </c>
      <c r="J107" s="6" t="str">
        <f t="shared" si="3"/>
        <v>http://gcm.io/2016/HB1694</v>
      </c>
    </row>
    <row r="108" spans="1:10" ht="15">
      <c r="A108" t="s">
        <v>1988</v>
      </c>
      <c r="B108" s="4" t="s">
        <v>1989</v>
      </c>
      <c r="C108">
        <v>12</v>
      </c>
      <c r="D108" t="s">
        <v>1631</v>
      </c>
      <c r="E108" t="s">
        <v>1990</v>
      </c>
      <c r="F108" t="s">
        <v>1991</v>
      </c>
      <c r="G108">
        <v>377305</v>
      </c>
      <c r="H108" t="s">
        <v>2472</v>
      </c>
      <c r="I108">
        <f t="shared" si="2"/>
        <v>-12</v>
      </c>
      <c r="J108" s="6" t="str">
        <f t="shared" si="3"/>
        <v>http://gcm.io/2016/HB1696</v>
      </c>
    </row>
    <row r="109" spans="1:10" ht="15">
      <c r="A109" t="s">
        <v>1992</v>
      </c>
      <c r="B109" s="4" t="s">
        <v>2532</v>
      </c>
      <c r="C109">
        <v>3</v>
      </c>
      <c r="D109" t="s">
        <v>1631</v>
      </c>
      <c r="E109" t="s">
        <v>1690</v>
      </c>
      <c r="F109" t="s">
        <v>1993</v>
      </c>
      <c r="G109">
        <v>372375</v>
      </c>
      <c r="H109" t="s">
        <v>2473</v>
      </c>
      <c r="I109">
        <f t="shared" si="2"/>
        <v>-3</v>
      </c>
      <c r="J109" s="6" t="str">
        <f t="shared" si="3"/>
        <v>http://gcm.io/2016/HB1697</v>
      </c>
    </row>
    <row r="110" spans="1:10" ht="15">
      <c r="A110" t="s">
        <v>1994</v>
      </c>
      <c r="B110" s="4" t="s">
        <v>1995</v>
      </c>
      <c r="C110">
        <v>1</v>
      </c>
      <c r="D110" t="s">
        <v>1631</v>
      </c>
      <c r="E110" t="s">
        <v>1996</v>
      </c>
      <c r="F110" t="s">
        <v>1997</v>
      </c>
      <c r="G110">
        <v>377192</v>
      </c>
      <c r="H110" t="s">
        <v>2383</v>
      </c>
      <c r="I110">
        <f t="shared" si="2"/>
        <v>-1</v>
      </c>
      <c r="J110" s="6" t="str">
        <f t="shared" si="3"/>
        <v>http://gcm.io/2016/HB353</v>
      </c>
    </row>
    <row r="111" spans="1:10" ht="15">
      <c r="A111" t="s">
        <v>1998</v>
      </c>
      <c r="B111" s="4" t="s">
        <v>1999</v>
      </c>
      <c r="C111">
        <v>1</v>
      </c>
      <c r="D111" t="s">
        <v>1631</v>
      </c>
      <c r="E111" t="s">
        <v>2000</v>
      </c>
      <c r="F111" t="s">
        <v>2001</v>
      </c>
      <c r="G111">
        <v>376980</v>
      </c>
      <c r="H111" t="s">
        <v>2384</v>
      </c>
      <c r="I111">
        <f t="shared" si="2"/>
        <v>-1</v>
      </c>
      <c r="J111" s="6" t="str">
        <f t="shared" si="3"/>
        <v>http://gcm.io/2016/HB359</v>
      </c>
    </row>
    <row r="112" spans="1:10" ht="15">
      <c r="A112" t="s">
        <v>2002</v>
      </c>
      <c r="B112" s="4" t="s">
        <v>2003</v>
      </c>
      <c r="C112">
        <v>1</v>
      </c>
      <c r="D112" t="s">
        <v>1620</v>
      </c>
      <c r="E112" t="s">
        <v>2004</v>
      </c>
      <c r="F112" t="s">
        <v>1641</v>
      </c>
      <c r="G112">
        <v>209078</v>
      </c>
      <c r="H112" t="s">
        <v>1641</v>
      </c>
      <c r="I112">
        <f t="shared" si="2"/>
        <v>1</v>
      </c>
      <c r="J112" s="6" t="str">
        <f t="shared" si="3"/>
        <v>http://gcm.io/2016/SB239</v>
      </c>
    </row>
    <row r="113" spans="1:10" ht="15">
      <c r="A113" t="s">
        <v>2005</v>
      </c>
      <c r="B113" s="4" t="s">
        <v>2006</v>
      </c>
      <c r="C113">
        <v>1</v>
      </c>
      <c r="D113" t="s">
        <v>1631</v>
      </c>
      <c r="E113" t="s">
        <v>2004</v>
      </c>
      <c r="F113" t="s">
        <v>2007</v>
      </c>
      <c r="G113">
        <v>209078</v>
      </c>
      <c r="H113" t="s">
        <v>2475</v>
      </c>
      <c r="I113">
        <f t="shared" si="2"/>
        <v>-1</v>
      </c>
      <c r="J113" s="6" t="str">
        <f t="shared" si="3"/>
        <v>http://gcm.io/2016/SB309</v>
      </c>
    </row>
    <row r="114" spans="1:10" ht="15">
      <c r="A114" t="s">
        <v>2008</v>
      </c>
      <c r="B114" s="4" t="s">
        <v>2009</v>
      </c>
      <c r="C114">
        <v>2</v>
      </c>
      <c r="D114" t="s">
        <v>1620</v>
      </c>
      <c r="E114" t="s">
        <v>2010</v>
      </c>
      <c r="F114" t="s">
        <v>2011</v>
      </c>
      <c r="G114">
        <v>209099</v>
      </c>
      <c r="H114" t="s">
        <v>2476</v>
      </c>
      <c r="I114">
        <f t="shared" si="2"/>
        <v>2</v>
      </c>
      <c r="J114" s="6" t="str">
        <f t="shared" si="3"/>
        <v>http://gcm.io/2016/SB320</v>
      </c>
    </row>
    <row r="115" spans="1:10" ht="15">
      <c r="A115" t="s">
        <v>2012</v>
      </c>
      <c r="B115" s="4" t="s">
        <v>2013</v>
      </c>
      <c r="C115">
        <v>2</v>
      </c>
      <c r="D115" t="s">
        <v>1620</v>
      </c>
      <c r="E115" t="s">
        <v>2010</v>
      </c>
      <c r="F115" t="s">
        <v>2014</v>
      </c>
      <c r="G115">
        <v>209099</v>
      </c>
      <c r="H115" t="s">
        <v>2477</v>
      </c>
      <c r="I115">
        <f t="shared" si="2"/>
        <v>2</v>
      </c>
      <c r="J115" s="6" t="str">
        <f t="shared" si="3"/>
        <v>http://gcm.io/2016/SB324</v>
      </c>
    </row>
    <row r="116" spans="1:10" ht="15">
      <c r="A116" t="s">
        <v>2015</v>
      </c>
      <c r="B116" s="4" t="s">
        <v>2016</v>
      </c>
      <c r="C116">
        <v>1</v>
      </c>
      <c r="D116" t="s">
        <v>1620</v>
      </c>
      <c r="E116" t="s">
        <v>2017</v>
      </c>
      <c r="F116" t="s">
        <v>2018</v>
      </c>
      <c r="G116">
        <v>209096</v>
      </c>
      <c r="H116" t="s">
        <v>2478</v>
      </c>
      <c r="I116">
        <f t="shared" si="2"/>
        <v>1</v>
      </c>
      <c r="J116" s="6" t="str">
        <f t="shared" si="3"/>
        <v>http://gcm.io/2016/SB325</v>
      </c>
    </row>
    <row r="117" spans="1:10" ht="15">
      <c r="A117" t="s">
        <v>2019</v>
      </c>
      <c r="B117" s="4" t="s">
        <v>2020</v>
      </c>
      <c r="C117">
        <v>2</v>
      </c>
      <c r="D117" t="s">
        <v>1631</v>
      </c>
      <c r="E117" t="s">
        <v>2021</v>
      </c>
      <c r="F117" t="s">
        <v>2022</v>
      </c>
      <c r="G117">
        <v>209076</v>
      </c>
      <c r="H117" t="s">
        <v>2479</v>
      </c>
      <c r="I117">
        <f t="shared" si="2"/>
        <v>-2</v>
      </c>
      <c r="J117" s="6" t="str">
        <f t="shared" si="3"/>
        <v>http://gcm.io/2016/SB330</v>
      </c>
    </row>
    <row r="118" spans="1:10" ht="15">
      <c r="A118" t="s">
        <v>2023</v>
      </c>
      <c r="B118" s="4" t="s">
        <v>2024</v>
      </c>
      <c r="C118">
        <v>1</v>
      </c>
      <c r="D118" t="s">
        <v>1631</v>
      </c>
      <c r="E118" t="s">
        <v>2025</v>
      </c>
      <c r="F118" t="s">
        <v>2026</v>
      </c>
      <c r="G118">
        <v>209015</v>
      </c>
      <c r="H118" t="s">
        <v>2480</v>
      </c>
      <c r="I118">
        <f t="shared" si="2"/>
        <v>-1</v>
      </c>
      <c r="J118" s="6" t="str">
        <f t="shared" si="3"/>
        <v>http://gcm.io/2016/SB339</v>
      </c>
    </row>
    <row r="119" spans="1:10" ht="15">
      <c r="A119" t="s">
        <v>2027</v>
      </c>
      <c r="B119" s="4" t="s">
        <v>2028</v>
      </c>
      <c r="C119">
        <v>1</v>
      </c>
      <c r="D119" t="s">
        <v>1620</v>
      </c>
      <c r="E119" t="s">
        <v>2004</v>
      </c>
      <c r="F119" t="s">
        <v>2029</v>
      </c>
      <c r="G119">
        <v>209078</v>
      </c>
      <c r="H119" t="s">
        <v>2482</v>
      </c>
      <c r="I119">
        <f t="shared" si="2"/>
        <v>1</v>
      </c>
      <c r="J119" s="6" t="str">
        <f t="shared" si="3"/>
        <v>http://gcm.io/2016/SB342</v>
      </c>
    </row>
    <row r="120" spans="1:10" ht="15">
      <c r="A120" t="s">
        <v>2030</v>
      </c>
      <c r="B120" s="4" t="s">
        <v>2031</v>
      </c>
      <c r="C120">
        <v>2</v>
      </c>
      <c r="D120" t="s">
        <v>1631</v>
      </c>
      <c r="E120" t="s">
        <v>2032</v>
      </c>
      <c r="F120" t="s">
        <v>2033</v>
      </c>
      <c r="G120">
        <v>209088</v>
      </c>
      <c r="H120" t="s">
        <v>2483</v>
      </c>
      <c r="I120">
        <f t="shared" si="2"/>
        <v>-2</v>
      </c>
      <c r="J120" s="6" t="str">
        <f t="shared" si="3"/>
        <v>http://gcm.io/2016/SB347</v>
      </c>
    </row>
    <row r="121" spans="1:10" ht="15">
      <c r="A121" t="s">
        <v>2034</v>
      </c>
      <c r="B121" s="4" t="s">
        <v>2035</v>
      </c>
      <c r="C121">
        <v>3</v>
      </c>
      <c r="D121" t="s">
        <v>1620</v>
      </c>
      <c r="E121" t="s">
        <v>2010</v>
      </c>
      <c r="F121" t="s">
        <v>2036</v>
      </c>
      <c r="G121">
        <v>209099</v>
      </c>
      <c r="H121" t="s">
        <v>2484</v>
      </c>
      <c r="I121">
        <f t="shared" si="2"/>
        <v>3</v>
      </c>
      <c r="J121" s="6" t="str">
        <f t="shared" si="3"/>
        <v>http://gcm.io/2016/SB350</v>
      </c>
    </row>
    <row r="122" spans="1:10" ht="15">
      <c r="A122" t="s">
        <v>2037</v>
      </c>
      <c r="B122" s="4" t="s">
        <v>2038</v>
      </c>
      <c r="C122">
        <v>1</v>
      </c>
      <c r="D122" t="s">
        <v>1620</v>
      </c>
      <c r="E122" t="s">
        <v>2032</v>
      </c>
      <c r="F122" t="s">
        <v>2039</v>
      </c>
      <c r="G122">
        <v>209088</v>
      </c>
      <c r="H122" t="s">
        <v>2485</v>
      </c>
      <c r="I122">
        <f t="shared" si="2"/>
        <v>1</v>
      </c>
      <c r="J122" s="6" t="str">
        <f t="shared" si="3"/>
        <v>http://gcm.io/2016/SB356</v>
      </c>
    </row>
    <row r="123" spans="1:10" ht="15">
      <c r="A123" t="s">
        <v>2040</v>
      </c>
      <c r="B123" s="4" t="s">
        <v>2041</v>
      </c>
      <c r="C123">
        <v>1</v>
      </c>
      <c r="D123" t="s">
        <v>1620</v>
      </c>
      <c r="E123" t="s">
        <v>2042</v>
      </c>
      <c r="F123" t="s">
        <v>2043</v>
      </c>
      <c r="G123">
        <v>209079</v>
      </c>
      <c r="H123" t="s">
        <v>2486</v>
      </c>
      <c r="I123">
        <f t="shared" si="2"/>
        <v>1</v>
      </c>
      <c r="J123" s="6" t="str">
        <f t="shared" si="3"/>
        <v>http://gcm.io/2016/SB358</v>
      </c>
    </row>
    <row r="124" spans="1:10" ht="15">
      <c r="A124" t="s">
        <v>2044</v>
      </c>
      <c r="B124" s="4" t="s">
        <v>2045</v>
      </c>
      <c r="C124">
        <v>1</v>
      </c>
      <c r="D124" t="s">
        <v>1620</v>
      </c>
      <c r="E124" t="s">
        <v>2004</v>
      </c>
      <c r="F124" t="s">
        <v>2046</v>
      </c>
      <c r="G124">
        <v>209078</v>
      </c>
      <c r="H124" t="s">
        <v>2487</v>
      </c>
      <c r="I124">
        <f t="shared" si="2"/>
        <v>1</v>
      </c>
      <c r="J124" s="6" t="str">
        <f t="shared" si="3"/>
        <v>http://gcm.io/2016/SB365</v>
      </c>
    </row>
    <row r="125" spans="1:10" ht="15">
      <c r="A125" t="s">
        <v>2047</v>
      </c>
      <c r="B125" s="4" t="s">
        <v>2048</v>
      </c>
      <c r="C125">
        <v>2</v>
      </c>
      <c r="D125" t="s">
        <v>1631</v>
      </c>
      <c r="E125" t="s">
        <v>2032</v>
      </c>
      <c r="F125" t="s">
        <v>2049</v>
      </c>
      <c r="G125">
        <v>209088</v>
      </c>
      <c r="H125" t="s">
        <v>2488</v>
      </c>
      <c r="I125">
        <f t="shared" si="2"/>
        <v>-2</v>
      </c>
      <c r="J125" s="6" t="str">
        <f t="shared" si="3"/>
        <v>http://gcm.io/2016/SB369</v>
      </c>
    </row>
    <row r="126" spans="1:10" ht="15">
      <c r="A126" t="s">
        <v>2050</v>
      </c>
      <c r="B126" s="4" t="s">
        <v>2051</v>
      </c>
      <c r="C126">
        <v>1</v>
      </c>
      <c r="D126" t="s">
        <v>1631</v>
      </c>
      <c r="E126" t="s">
        <v>2052</v>
      </c>
      <c r="F126" t="s">
        <v>2053</v>
      </c>
      <c r="G126">
        <v>209100</v>
      </c>
      <c r="H126" t="s">
        <v>2489</v>
      </c>
      <c r="I126">
        <f t="shared" si="2"/>
        <v>-1</v>
      </c>
      <c r="J126" s="6" t="str">
        <f t="shared" si="3"/>
        <v>http://gcm.io/2016/SB384</v>
      </c>
    </row>
    <row r="127" spans="1:10" ht="15">
      <c r="A127" t="s">
        <v>2054</v>
      </c>
      <c r="B127" s="4" t="s">
        <v>2055</v>
      </c>
      <c r="C127">
        <v>1</v>
      </c>
      <c r="D127" t="s">
        <v>1620</v>
      </c>
      <c r="E127" t="s">
        <v>2056</v>
      </c>
      <c r="F127" t="s">
        <v>2057</v>
      </c>
      <c r="G127">
        <v>209080</v>
      </c>
      <c r="H127" t="s">
        <v>2490</v>
      </c>
      <c r="I127">
        <f t="shared" si="2"/>
        <v>1</v>
      </c>
      <c r="J127" s="6" t="str">
        <f t="shared" si="3"/>
        <v>http://gcm.io/2016/SB391</v>
      </c>
    </row>
    <row r="128" spans="1:10" ht="15">
      <c r="A128" t="s">
        <v>2058</v>
      </c>
      <c r="B128" s="4" t="s">
        <v>2059</v>
      </c>
      <c r="C128">
        <v>2</v>
      </c>
      <c r="D128" t="s">
        <v>1631</v>
      </c>
      <c r="E128" t="s">
        <v>2021</v>
      </c>
      <c r="F128" t="s">
        <v>2060</v>
      </c>
      <c r="G128">
        <v>209076</v>
      </c>
      <c r="H128" s="5" t="s">
        <v>2545</v>
      </c>
      <c r="I128">
        <f t="shared" si="2"/>
        <v>-2</v>
      </c>
      <c r="J128" s="6" t="str">
        <f t="shared" si="3"/>
        <v>http://gcm.io/2016/SB396</v>
      </c>
    </row>
    <row r="129" spans="1:10" ht="15">
      <c r="A129" t="s">
        <v>2061</v>
      </c>
      <c r="B129" s="4" t="s">
        <v>2062</v>
      </c>
      <c r="C129">
        <v>1</v>
      </c>
      <c r="D129" t="s">
        <v>1631</v>
      </c>
      <c r="E129" t="s">
        <v>2021</v>
      </c>
      <c r="F129" t="s">
        <v>2063</v>
      </c>
      <c r="G129">
        <v>209076</v>
      </c>
      <c r="H129" t="s">
        <v>2491</v>
      </c>
      <c r="I129">
        <f t="shared" si="2"/>
        <v>-1</v>
      </c>
      <c r="J129" s="6" t="str">
        <f t="shared" si="3"/>
        <v>http://gcm.io/2016/SB401</v>
      </c>
    </row>
    <row r="130" spans="1:10" ht="15">
      <c r="A130" t="s">
        <v>2064</v>
      </c>
      <c r="B130" s="4" t="s">
        <v>2065</v>
      </c>
      <c r="C130">
        <v>2</v>
      </c>
      <c r="D130" t="s">
        <v>1631</v>
      </c>
      <c r="E130" t="s">
        <v>2010</v>
      </c>
      <c r="F130" t="s">
        <v>2066</v>
      </c>
      <c r="G130">
        <v>209099</v>
      </c>
      <c r="H130" t="s">
        <v>2492</v>
      </c>
      <c r="I130">
        <f t="shared" si="2"/>
        <v>-2</v>
      </c>
      <c r="J130" s="6" t="str">
        <f t="shared" si="3"/>
        <v>http://gcm.io/2016/SB408</v>
      </c>
    </row>
    <row r="131" spans="1:10" ht="15">
      <c r="A131" t="s">
        <v>2067</v>
      </c>
      <c r="B131" s="4" t="s">
        <v>2068</v>
      </c>
      <c r="C131">
        <v>2</v>
      </c>
      <c r="D131" t="s">
        <v>1631</v>
      </c>
      <c r="E131" t="s">
        <v>1917</v>
      </c>
      <c r="F131" t="s">
        <v>2069</v>
      </c>
      <c r="G131">
        <v>209061</v>
      </c>
      <c r="H131" t="s">
        <v>2493</v>
      </c>
      <c r="I131">
        <f aca="true" t="shared" si="4" ref="I131:I158">C131*IF(D131="Pro-Liberty",1,-1)</f>
        <v>-2</v>
      </c>
      <c r="J131" s="6" t="str">
        <f aca="true" t="shared" si="5" ref="J131:J158">HYPERLINK(CONCATENATE("http://gcm.io/2016/",A131))</f>
        <v>http://gcm.io/2016/SB410</v>
      </c>
    </row>
    <row r="132" spans="1:10" ht="15">
      <c r="A132" t="s">
        <v>2070</v>
      </c>
      <c r="B132" s="4" t="s">
        <v>2071</v>
      </c>
      <c r="C132">
        <v>4</v>
      </c>
      <c r="D132" t="s">
        <v>1631</v>
      </c>
      <c r="E132" t="s">
        <v>2017</v>
      </c>
      <c r="F132" t="s">
        <v>2072</v>
      </c>
      <c r="G132">
        <v>209096</v>
      </c>
      <c r="H132" t="s">
        <v>2495</v>
      </c>
      <c r="I132">
        <f t="shared" si="4"/>
        <v>-4</v>
      </c>
      <c r="J132" s="6" t="str">
        <f t="shared" si="5"/>
        <v>http://gcm.io/2016/SB412</v>
      </c>
    </row>
    <row r="133" spans="1:10" ht="15">
      <c r="A133" t="s">
        <v>2073</v>
      </c>
      <c r="B133" s="4" t="s">
        <v>2074</v>
      </c>
      <c r="C133">
        <v>1</v>
      </c>
      <c r="D133" t="s">
        <v>1631</v>
      </c>
      <c r="E133" t="s">
        <v>2052</v>
      </c>
      <c r="F133" t="s">
        <v>2075</v>
      </c>
      <c r="G133">
        <v>209100</v>
      </c>
      <c r="H133" t="s">
        <v>2497</v>
      </c>
      <c r="I133">
        <f t="shared" si="4"/>
        <v>-1</v>
      </c>
      <c r="J133" s="6" t="str">
        <f t="shared" si="5"/>
        <v>http://gcm.io/2016/SB416</v>
      </c>
    </row>
    <row r="134" spans="1:10" ht="15">
      <c r="A134" t="s">
        <v>2076</v>
      </c>
      <c r="B134" s="4" t="s">
        <v>2077</v>
      </c>
      <c r="C134">
        <v>1</v>
      </c>
      <c r="D134" t="s">
        <v>1631</v>
      </c>
      <c r="E134" t="s">
        <v>2017</v>
      </c>
      <c r="F134" t="s">
        <v>1641</v>
      </c>
      <c r="G134">
        <v>209096</v>
      </c>
      <c r="H134" t="s">
        <v>1641</v>
      </c>
      <c r="I134">
        <f t="shared" si="4"/>
        <v>-1</v>
      </c>
      <c r="J134" s="6" t="str">
        <f t="shared" si="5"/>
        <v>http://gcm.io/2016/SB428</v>
      </c>
    </row>
    <row r="135" spans="1:10" ht="15">
      <c r="A135" t="s">
        <v>2078</v>
      </c>
      <c r="B135" s="4" t="s">
        <v>2079</v>
      </c>
      <c r="C135">
        <v>2</v>
      </c>
      <c r="D135" t="s">
        <v>1620</v>
      </c>
      <c r="E135" t="s">
        <v>2080</v>
      </c>
      <c r="F135" t="s">
        <v>2081</v>
      </c>
      <c r="G135">
        <v>209098</v>
      </c>
      <c r="H135" t="s">
        <v>2499</v>
      </c>
      <c r="I135">
        <f t="shared" si="4"/>
        <v>2</v>
      </c>
      <c r="J135" s="6" t="str">
        <f t="shared" si="5"/>
        <v>http://gcm.io/2016/SB446</v>
      </c>
    </row>
    <row r="136" spans="1:10" ht="15">
      <c r="A136" t="s">
        <v>2082</v>
      </c>
      <c r="B136" s="4" t="s">
        <v>2083</v>
      </c>
      <c r="C136">
        <v>2</v>
      </c>
      <c r="D136" t="s">
        <v>1631</v>
      </c>
      <c r="E136" t="s">
        <v>2084</v>
      </c>
      <c r="F136" t="s">
        <v>2085</v>
      </c>
      <c r="G136">
        <v>209092</v>
      </c>
      <c r="H136" t="s">
        <v>2501</v>
      </c>
      <c r="I136">
        <f t="shared" si="4"/>
        <v>-2</v>
      </c>
      <c r="J136" s="6" t="str">
        <f t="shared" si="5"/>
        <v>http://gcm.io/2016/SB457</v>
      </c>
    </row>
    <row r="137" spans="1:10" ht="15">
      <c r="A137" t="s">
        <v>2086</v>
      </c>
      <c r="B137" s="4" t="s">
        <v>2087</v>
      </c>
      <c r="C137">
        <v>3</v>
      </c>
      <c r="D137" t="s">
        <v>1620</v>
      </c>
      <c r="E137" t="s">
        <v>2010</v>
      </c>
      <c r="F137" t="s">
        <v>2088</v>
      </c>
      <c r="G137">
        <v>209099</v>
      </c>
      <c r="H137" t="s">
        <v>2502</v>
      </c>
      <c r="I137">
        <f t="shared" si="4"/>
        <v>3</v>
      </c>
      <c r="J137" s="6" t="str">
        <f t="shared" si="5"/>
        <v>http://gcm.io/2016/SB463</v>
      </c>
    </row>
    <row r="138" spans="1:10" ht="15">
      <c r="A138" t="s">
        <v>2089</v>
      </c>
      <c r="B138" s="4" t="s">
        <v>2090</v>
      </c>
      <c r="C138">
        <v>2</v>
      </c>
      <c r="D138" t="s">
        <v>1631</v>
      </c>
      <c r="E138" t="s">
        <v>2091</v>
      </c>
      <c r="F138" t="s">
        <v>2092</v>
      </c>
      <c r="G138">
        <v>209091</v>
      </c>
      <c r="H138" t="s">
        <v>2503</v>
      </c>
      <c r="I138">
        <f t="shared" si="4"/>
        <v>-2</v>
      </c>
      <c r="J138" s="6" t="str">
        <f t="shared" si="5"/>
        <v>http://gcm.io/2016/SB473</v>
      </c>
    </row>
    <row r="139" spans="1:10" ht="15">
      <c r="A139" t="s">
        <v>2093</v>
      </c>
      <c r="B139" s="4" t="s">
        <v>2094</v>
      </c>
      <c r="C139">
        <v>4</v>
      </c>
      <c r="D139" t="s">
        <v>1631</v>
      </c>
      <c r="E139" t="s">
        <v>2004</v>
      </c>
      <c r="F139" t="s">
        <v>2095</v>
      </c>
      <c r="G139">
        <v>209078</v>
      </c>
      <c r="H139" t="s">
        <v>2504</v>
      </c>
      <c r="I139">
        <f t="shared" si="4"/>
        <v>-4</v>
      </c>
      <c r="J139" s="6" t="str">
        <f t="shared" si="5"/>
        <v>http://gcm.io/2016/SB481</v>
      </c>
    </row>
    <row r="140" spans="1:10" ht="15">
      <c r="A140" t="s">
        <v>2096</v>
      </c>
      <c r="B140" s="4" t="s">
        <v>2097</v>
      </c>
      <c r="C140">
        <v>1</v>
      </c>
      <c r="D140" t="s">
        <v>1631</v>
      </c>
      <c r="E140" t="s">
        <v>2052</v>
      </c>
      <c r="F140" t="s">
        <v>2098</v>
      </c>
      <c r="G140">
        <v>209100</v>
      </c>
      <c r="H140" t="s">
        <v>2505</v>
      </c>
      <c r="I140">
        <f t="shared" si="4"/>
        <v>-1</v>
      </c>
      <c r="J140" s="6" t="str">
        <f t="shared" si="5"/>
        <v>http://gcm.io/2016/SB483</v>
      </c>
    </row>
    <row r="141" spans="1:10" ht="15">
      <c r="A141" t="s">
        <v>2099</v>
      </c>
      <c r="B141" s="4" t="s">
        <v>2100</v>
      </c>
      <c r="C141">
        <v>3</v>
      </c>
      <c r="D141" t="s">
        <v>1631</v>
      </c>
      <c r="E141" t="s">
        <v>2056</v>
      </c>
      <c r="F141" t="s">
        <v>2101</v>
      </c>
      <c r="G141">
        <v>209080</v>
      </c>
      <c r="H141" t="s">
        <v>2506</v>
      </c>
      <c r="I141">
        <f t="shared" si="4"/>
        <v>-3</v>
      </c>
      <c r="J141" s="6" t="str">
        <f t="shared" si="5"/>
        <v>http://gcm.io/2016/SB485</v>
      </c>
    </row>
    <row r="142" spans="1:10" ht="15">
      <c r="A142" t="s">
        <v>2102</v>
      </c>
      <c r="B142" s="4" t="s">
        <v>2103</v>
      </c>
      <c r="C142">
        <v>2</v>
      </c>
      <c r="D142" t="s">
        <v>1631</v>
      </c>
      <c r="E142" t="s">
        <v>1917</v>
      </c>
      <c r="F142" t="s">
        <v>2104</v>
      </c>
      <c r="G142">
        <v>209061</v>
      </c>
      <c r="H142" t="s">
        <v>2507</v>
      </c>
      <c r="I142">
        <f t="shared" si="4"/>
        <v>-2</v>
      </c>
      <c r="J142" s="6" t="str">
        <f t="shared" si="5"/>
        <v>http://gcm.io/2016/SB488</v>
      </c>
    </row>
    <row r="143" spans="1:10" ht="15">
      <c r="A143" t="s">
        <v>2105</v>
      </c>
      <c r="B143" s="4" t="s">
        <v>2106</v>
      </c>
      <c r="C143">
        <v>2</v>
      </c>
      <c r="D143" t="s">
        <v>1620</v>
      </c>
      <c r="E143" t="s">
        <v>2052</v>
      </c>
      <c r="F143" t="s">
        <v>2107</v>
      </c>
      <c r="G143">
        <v>209100</v>
      </c>
      <c r="H143" s="5" t="s">
        <v>2546</v>
      </c>
      <c r="I143">
        <f t="shared" si="4"/>
        <v>2</v>
      </c>
      <c r="J143" s="6" t="str">
        <f t="shared" si="5"/>
        <v>http://gcm.io/2016/SB494</v>
      </c>
    </row>
    <row r="144" spans="1:10" ht="15">
      <c r="A144" t="s">
        <v>2108</v>
      </c>
      <c r="B144" s="4" t="s">
        <v>2109</v>
      </c>
      <c r="C144">
        <v>1</v>
      </c>
      <c r="D144" t="s">
        <v>1631</v>
      </c>
      <c r="E144" t="s">
        <v>1628</v>
      </c>
      <c r="F144" t="s">
        <v>2110</v>
      </c>
      <c r="G144">
        <v>209083</v>
      </c>
      <c r="H144" t="s">
        <v>2508</v>
      </c>
      <c r="I144">
        <f t="shared" si="4"/>
        <v>-1</v>
      </c>
      <c r="J144" s="6" t="str">
        <f t="shared" si="5"/>
        <v>http://gcm.io/2016/SB496</v>
      </c>
    </row>
    <row r="145" spans="1:10" ht="15">
      <c r="A145" t="s">
        <v>2111</v>
      </c>
      <c r="B145" s="4" t="s">
        <v>2112</v>
      </c>
      <c r="C145">
        <v>0</v>
      </c>
      <c r="D145" t="s">
        <v>1631</v>
      </c>
      <c r="E145" t="s">
        <v>2056</v>
      </c>
      <c r="F145" t="s">
        <v>2113</v>
      </c>
      <c r="G145">
        <v>209080</v>
      </c>
      <c r="H145" t="s">
        <v>2509</v>
      </c>
      <c r="I145">
        <f t="shared" si="4"/>
        <v>0</v>
      </c>
      <c r="J145" s="6" t="str">
        <f t="shared" si="5"/>
        <v>http://gcm.io/2016/SB498</v>
      </c>
    </row>
    <row r="146" spans="1:10" ht="15">
      <c r="A146" t="s">
        <v>2114</v>
      </c>
      <c r="B146" s="4" t="s">
        <v>2115</v>
      </c>
      <c r="C146">
        <v>2</v>
      </c>
      <c r="D146" t="s">
        <v>1631</v>
      </c>
      <c r="E146" t="s">
        <v>2004</v>
      </c>
      <c r="F146" t="s">
        <v>2084</v>
      </c>
      <c r="G146">
        <v>209078</v>
      </c>
      <c r="H146" s="5" t="s">
        <v>2547</v>
      </c>
      <c r="I146">
        <f t="shared" si="4"/>
        <v>-2</v>
      </c>
      <c r="J146" s="6" t="str">
        <f t="shared" si="5"/>
        <v>http://gcm.io/2016/SB500</v>
      </c>
    </row>
    <row r="147" spans="1:10" ht="15">
      <c r="A147" t="s">
        <v>2116</v>
      </c>
      <c r="B147" s="4" t="s">
        <v>2117</v>
      </c>
      <c r="C147">
        <v>2</v>
      </c>
      <c r="D147" t="s">
        <v>1631</v>
      </c>
      <c r="E147" t="s">
        <v>2091</v>
      </c>
      <c r="F147" t="s">
        <v>2118</v>
      </c>
      <c r="G147">
        <v>209091</v>
      </c>
      <c r="H147" t="s">
        <v>2510</v>
      </c>
      <c r="I147">
        <f t="shared" si="4"/>
        <v>-2</v>
      </c>
      <c r="J147" s="6" t="str">
        <f t="shared" si="5"/>
        <v>http://gcm.io/2016/SB503</v>
      </c>
    </row>
    <row r="148" spans="1:10" ht="15">
      <c r="A148" t="s">
        <v>2119</v>
      </c>
      <c r="B148" s="4" t="s">
        <v>2120</v>
      </c>
      <c r="C148">
        <v>2</v>
      </c>
      <c r="D148" t="s">
        <v>1620</v>
      </c>
      <c r="E148" t="s">
        <v>2084</v>
      </c>
      <c r="F148" t="s">
        <v>2121</v>
      </c>
      <c r="G148">
        <v>209092</v>
      </c>
      <c r="H148" t="s">
        <v>2511</v>
      </c>
      <c r="I148">
        <f t="shared" si="4"/>
        <v>2</v>
      </c>
      <c r="J148" s="6" t="str">
        <f t="shared" si="5"/>
        <v>http://gcm.io/2016/SB506</v>
      </c>
    </row>
    <row r="149" spans="1:10" ht="15">
      <c r="A149" t="s">
        <v>2122</v>
      </c>
      <c r="B149" s="4" t="s">
        <v>2123</v>
      </c>
      <c r="C149">
        <v>2</v>
      </c>
      <c r="D149" t="s">
        <v>1631</v>
      </c>
      <c r="E149" t="s">
        <v>1732</v>
      </c>
      <c r="F149" t="s">
        <v>2124</v>
      </c>
      <c r="G149">
        <v>209095</v>
      </c>
      <c r="H149" t="s">
        <v>2512</v>
      </c>
      <c r="I149">
        <f t="shared" si="4"/>
        <v>-2</v>
      </c>
      <c r="J149" s="6" t="str">
        <f t="shared" si="5"/>
        <v>http://gcm.io/2016/SB515</v>
      </c>
    </row>
    <row r="150" spans="1:10" ht="15">
      <c r="A150" t="s">
        <v>2125</v>
      </c>
      <c r="B150" s="4" t="s">
        <v>2126</v>
      </c>
      <c r="C150">
        <v>1</v>
      </c>
      <c r="D150" t="s">
        <v>1631</v>
      </c>
      <c r="E150" t="s">
        <v>2127</v>
      </c>
      <c r="F150" t="s">
        <v>2128</v>
      </c>
      <c r="G150">
        <v>209090</v>
      </c>
      <c r="H150" t="s">
        <v>2514</v>
      </c>
      <c r="I150">
        <f t="shared" si="4"/>
        <v>-1</v>
      </c>
      <c r="J150" s="6" t="str">
        <f t="shared" si="5"/>
        <v>http://gcm.io/2016/SB516</v>
      </c>
    </row>
    <row r="151" spans="1:10" ht="15">
      <c r="A151" t="s">
        <v>2129</v>
      </c>
      <c r="B151" s="4" t="s">
        <v>2130</v>
      </c>
      <c r="C151">
        <v>1</v>
      </c>
      <c r="D151" t="s">
        <v>1620</v>
      </c>
      <c r="E151" t="s">
        <v>2004</v>
      </c>
      <c r="F151" t="s">
        <v>2131</v>
      </c>
      <c r="G151">
        <v>209078</v>
      </c>
      <c r="H151" t="s">
        <v>2515</v>
      </c>
      <c r="I151">
        <f t="shared" si="4"/>
        <v>1</v>
      </c>
      <c r="J151" s="6" t="str">
        <f t="shared" si="5"/>
        <v>http://gcm.io/2016/SB517</v>
      </c>
    </row>
    <row r="152" spans="1:10" ht="15">
      <c r="A152" t="s">
        <v>2132</v>
      </c>
      <c r="B152" s="4" t="s">
        <v>2133</v>
      </c>
      <c r="C152">
        <v>1</v>
      </c>
      <c r="D152" t="s">
        <v>1631</v>
      </c>
      <c r="E152" t="s">
        <v>2080</v>
      </c>
      <c r="F152" t="s">
        <v>2134</v>
      </c>
      <c r="G152">
        <v>209098</v>
      </c>
      <c r="H152" t="s">
        <v>2516</v>
      </c>
      <c r="I152">
        <f t="shared" si="4"/>
        <v>-1</v>
      </c>
      <c r="J152" s="6" t="str">
        <f t="shared" si="5"/>
        <v>http://gcm.io/2016/SB521</v>
      </c>
    </row>
    <row r="153" spans="1:10" ht="15">
      <c r="A153" t="s">
        <v>2135</v>
      </c>
      <c r="B153" s="4" t="s">
        <v>2136</v>
      </c>
      <c r="C153">
        <v>2</v>
      </c>
      <c r="D153" t="s">
        <v>1631</v>
      </c>
      <c r="E153" t="s">
        <v>1628</v>
      </c>
      <c r="F153" t="s">
        <v>2137</v>
      </c>
      <c r="G153">
        <v>209083</v>
      </c>
      <c r="H153" t="s">
        <v>2517</v>
      </c>
      <c r="I153">
        <f t="shared" si="4"/>
        <v>-2</v>
      </c>
      <c r="J153" s="6" t="str">
        <f t="shared" si="5"/>
        <v>http://gcm.io/2016/SB523</v>
      </c>
    </row>
    <row r="154" spans="1:10" ht="15">
      <c r="A154" t="s">
        <v>2138</v>
      </c>
      <c r="B154" s="4" t="s">
        <v>2139</v>
      </c>
      <c r="C154">
        <v>6</v>
      </c>
      <c r="D154" t="s">
        <v>1631</v>
      </c>
      <c r="E154" t="s">
        <v>2084</v>
      </c>
      <c r="F154" t="s">
        <v>2140</v>
      </c>
      <c r="G154">
        <v>209092</v>
      </c>
      <c r="H154" t="s">
        <v>2518</v>
      </c>
      <c r="I154">
        <f t="shared" si="4"/>
        <v>-6</v>
      </c>
      <c r="J154" s="6" t="str">
        <f t="shared" si="5"/>
        <v>http://gcm.io/2016/SB531</v>
      </c>
    </row>
    <row r="155" spans="1:10" ht="15">
      <c r="A155" t="s">
        <v>2141</v>
      </c>
      <c r="B155" s="4" t="s">
        <v>2142</v>
      </c>
      <c r="C155">
        <v>2</v>
      </c>
      <c r="D155" t="s">
        <v>1631</v>
      </c>
      <c r="E155" t="s">
        <v>2127</v>
      </c>
      <c r="F155" t="s">
        <v>2143</v>
      </c>
      <c r="G155">
        <v>209090</v>
      </c>
      <c r="H155" t="s">
        <v>2519</v>
      </c>
      <c r="I155">
        <f t="shared" si="4"/>
        <v>-2</v>
      </c>
      <c r="J155" s="6" t="str">
        <f t="shared" si="5"/>
        <v>http://gcm.io/2016/SB533</v>
      </c>
    </row>
    <row r="156" spans="1:10" ht="15">
      <c r="A156" t="s">
        <v>2144</v>
      </c>
      <c r="B156" s="4" t="s">
        <v>2145</v>
      </c>
      <c r="C156">
        <v>2</v>
      </c>
      <c r="D156" t="s">
        <v>1631</v>
      </c>
      <c r="E156" t="s">
        <v>1917</v>
      </c>
      <c r="F156" t="s">
        <v>2146</v>
      </c>
      <c r="G156">
        <v>209061</v>
      </c>
      <c r="H156" t="s">
        <v>2520</v>
      </c>
      <c r="I156">
        <f t="shared" si="4"/>
        <v>-2</v>
      </c>
      <c r="J156" s="6" t="str">
        <f t="shared" si="5"/>
        <v>http://gcm.io/2016/SB543</v>
      </c>
    </row>
    <row r="157" spans="1:10" ht="15">
      <c r="A157" t="s">
        <v>2147</v>
      </c>
      <c r="B157" s="4" t="s">
        <v>2148</v>
      </c>
      <c r="C157">
        <v>2</v>
      </c>
      <c r="D157" t="s">
        <v>1631</v>
      </c>
      <c r="E157" t="s">
        <v>2025</v>
      </c>
      <c r="F157" t="s">
        <v>2149</v>
      </c>
      <c r="G157">
        <v>209015</v>
      </c>
      <c r="H157" t="s">
        <v>2522</v>
      </c>
      <c r="I157">
        <f t="shared" si="4"/>
        <v>-2</v>
      </c>
      <c r="J157" s="6" t="str">
        <f t="shared" si="5"/>
        <v>http://gcm.io/2016/SB551</v>
      </c>
    </row>
    <row r="158" spans="1:10" ht="15">
      <c r="A158" t="s">
        <v>2150</v>
      </c>
      <c r="B158" s="4" t="s">
        <v>2151</v>
      </c>
      <c r="C158">
        <v>2</v>
      </c>
      <c r="D158" t="s">
        <v>1620</v>
      </c>
      <c r="E158" t="s">
        <v>1628</v>
      </c>
      <c r="F158" t="s">
        <v>2152</v>
      </c>
      <c r="G158">
        <v>209083</v>
      </c>
      <c r="H158" t="s">
        <v>2524</v>
      </c>
      <c r="I158">
        <f t="shared" si="4"/>
        <v>2</v>
      </c>
      <c r="J158" s="6" t="str">
        <f t="shared" si="5"/>
        <v>http://gcm.io/2016/SB552</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dc:creator>
  <cp:keywords/>
  <dc:description/>
  <cp:lastModifiedBy>Paul</cp:lastModifiedBy>
  <dcterms:created xsi:type="dcterms:W3CDTF">2016-07-13T03:00:37Z</dcterms:created>
  <dcterms:modified xsi:type="dcterms:W3CDTF">2016-07-14T16:36:40Z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